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5" yWindow="-15" windowWidth="15600" windowHeight="11760"/>
  </bookViews>
  <sheets>
    <sheet name="Уч.план 2020" sheetId="1" r:id="rId1"/>
    <sheet name="Граф.пром.ат." sheetId="2" r:id="rId2"/>
  </sheets>
  <definedNames>
    <definedName name="_ftn1" localSheetId="1">Граф.пром.ат.!$A$74</definedName>
    <definedName name="_ftn1" localSheetId="0">'Уч.план 2020'!$A$74</definedName>
    <definedName name="_ftn2" localSheetId="1">Граф.пром.ат.!$A$79</definedName>
    <definedName name="_ftn2" localSheetId="0">'Уч.план 2020'!$A$79</definedName>
    <definedName name="_ftn3" localSheetId="1">Граф.пром.ат.!$A$80</definedName>
    <definedName name="_ftn3" localSheetId="0">'Уч.план 2020'!$A$80</definedName>
    <definedName name="_ftn4" localSheetId="1">Граф.пром.ат.!$A$81</definedName>
    <definedName name="_ftn4" localSheetId="0">'Уч.план 2020'!$A$81</definedName>
    <definedName name="_ftn5" localSheetId="1">Граф.пром.ат.!$A$82</definedName>
    <definedName name="_ftn5" localSheetId="0">'Уч.план 2020'!$A$82</definedName>
    <definedName name="_ftn6" localSheetId="1">Граф.пром.ат.!$A$83</definedName>
    <definedName name="_ftn6" localSheetId="0">'Уч.план 2020'!$A$83</definedName>
    <definedName name="_ftn7" localSheetId="1">Граф.пром.ат.!$A$84</definedName>
    <definedName name="_ftn7" localSheetId="0">'Уч.план 2020'!$A$84</definedName>
    <definedName name="_ftnref1" localSheetId="1">Граф.пром.ат.!$C$2</definedName>
    <definedName name="_ftnref1" localSheetId="0">'Уч.план 2020'!$C$2</definedName>
    <definedName name="_ftnref2" localSheetId="1">Граф.пром.ат.!#REF!</definedName>
    <definedName name="_ftnref2" localSheetId="0">'Уч.план 2020'!$G$5</definedName>
    <definedName name="_ftnref5" localSheetId="1">Граф.пром.ат.!$E$9</definedName>
    <definedName name="_ftnref5" localSheetId="0">'Уч.план 2020'!$M$9</definedName>
    <definedName name="_ftnref6" localSheetId="1">Граф.пром.ат.!$D$44</definedName>
    <definedName name="_ftnref6" localSheetId="0">'Уч.план 2020'!$D$44</definedName>
    <definedName name="_ftnref7" localSheetId="1">Граф.пром.ат.!$C$45</definedName>
    <definedName name="_ftnref7" localSheetId="0">'Уч.план 2020'!$C$45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/>
  <c r="L11"/>
  <c r="K11"/>
  <c r="K60" s="1"/>
  <c r="L43"/>
  <c r="L55"/>
  <c r="K55"/>
  <c r="G53"/>
  <c r="G57"/>
  <c r="G58"/>
  <c r="G59"/>
  <c r="G56"/>
  <c r="E57"/>
  <c r="E58"/>
  <c r="E59"/>
  <c r="E56"/>
  <c r="G54"/>
  <c r="E54" s="1"/>
  <c r="G52"/>
  <c r="E53"/>
  <c r="E51"/>
  <c r="E47"/>
  <c r="E48"/>
  <c r="E49"/>
  <c r="K71" i="2"/>
  <c r="K70"/>
  <c r="N67" i="1"/>
  <c r="O67"/>
  <c r="P67"/>
  <c r="Q67"/>
  <c r="R67"/>
  <c r="M67"/>
  <c r="F44"/>
  <c r="J44"/>
  <c r="F43"/>
  <c r="J43"/>
  <c r="F50"/>
  <c r="H50"/>
  <c r="I50"/>
  <c r="I44" s="1"/>
  <c r="I43" s="1"/>
  <c r="J50"/>
  <c r="K50"/>
  <c r="L50"/>
  <c r="M50"/>
  <c r="N50"/>
  <c r="O50"/>
  <c r="P50"/>
  <c r="Q50"/>
  <c r="R50"/>
  <c r="R44" s="1"/>
  <c r="R43" s="1"/>
  <c r="E52"/>
  <c r="G51"/>
  <c r="F45"/>
  <c r="H45"/>
  <c r="H44" s="1"/>
  <c r="H43" s="1"/>
  <c r="I45"/>
  <c r="J45"/>
  <c r="K45"/>
  <c r="K44" s="1"/>
  <c r="K43" s="1"/>
  <c r="L45"/>
  <c r="M45"/>
  <c r="M44" s="1"/>
  <c r="M43" s="1"/>
  <c r="N45"/>
  <c r="N44" s="1"/>
  <c r="N43" s="1"/>
  <c r="O45"/>
  <c r="P45"/>
  <c r="Q45"/>
  <c r="R45"/>
  <c r="G47"/>
  <c r="G48"/>
  <c r="G49"/>
  <c r="G46"/>
  <c r="E46" s="1"/>
  <c r="F36"/>
  <c r="G36"/>
  <c r="H36"/>
  <c r="I36"/>
  <c r="J36"/>
  <c r="K36"/>
  <c r="L36"/>
  <c r="M36"/>
  <c r="N36"/>
  <c r="O36"/>
  <c r="P36"/>
  <c r="Q36"/>
  <c r="R36"/>
  <c r="E36"/>
  <c r="E38"/>
  <c r="E39"/>
  <c r="E40"/>
  <c r="E41"/>
  <c r="E42"/>
  <c r="E37"/>
  <c r="G38"/>
  <c r="G41"/>
  <c r="G42"/>
  <c r="G37"/>
  <c r="F31"/>
  <c r="G31"/>
  <c r="H31"/>
  <c r="I31"/>
  <c r="J31"/>
  <c r="K31"/>
  <c r="L31"/>
  <c r="M31"/>
  <c r="N31"/>
  <c r="O31"/>
  <c r="P31"/>
  <c r="Q31"/>
  <c r="R31"/>
  <c r="E31"/>
  <c r="E33"/>
  <c r="E34"/>
  <c r="E35"/>
  <c r="E32"/>
  <c r="G33"/>
  <c r="G34"/>
  <c r="G35"/>
  <c r="G32"/>
  <c r="E14"/>
  <c r="E15"/>
  <c r="E16"/>
  <c r="E17"/>
  <c r="E18"/>
  <c r="E19"/>
  <c r="E20"/>
  <c r="E21"/>
  <c r="E22"/>
  <c r="E23"/>
  <c r="E24"/>
  <c r="E25"/>
  <c r="E26"/>
  <c r="E13"/>
  <c r="G14"/>
  <c r="G15"/>
  <c r="G16"/>
  <c r="G17"/>
  <c r="G18"/>
  <c r="G19"/>
  <c r="G20"/>
  <c r="G21"/>
  <c r="G22"/>
  <c r="G23"/>
  <c r="G24"/>
  <c r="G25"/>
  <c r="G26"/>
  <c r="G13"/>
  <c r="H27"/>
  <c r="I27"/>
  <c r="J27"/>
  <c r="K27"/>
  <c r="L27"/>
  <c r="M27"/>
  <c r="N27"/>
  <c r="O27"/>
  <c r="P27"/>
  <c r="Q27"/>
  <c r="R27"/>
  <c r="G27"/>
  <c r="E28"/>
  <c r="S71"/>
  <c r="S70"/>
  <c r="N69"/>
  <c r="O69"/>
  <c r="P69"/>
  <c r="Q69"/>
  <c r="R69"/>
  <c r="M69"/>
  <c r="N68"/>
  <c r="O68"/>
  <c r="P68"/>
  <c r="Q68"/>
  <c r="R68"/>
  <c r="M68"/>
  <c r="S43"/>
  <c r="T43"/>
  <c r="K12"/>
  <c r="D43"/>
  <c r="E29"/>
  <c r="E30"/>
  <c r="E27" s="1"/>
  <c r="P12"/>
  <c r="P55"/>
  <c r="Q55"/>
  <c r="R55"/>
  <c r="O55"/>
  <c r="O44" s="1"/>
  <c r="O43" s="1"/>
  <c r="O12"/>
  <c r="Q12"/>
  <c r="R12"/>
  <c r="N12"/>
  <c r="M12"/>
  <c r="Q44" l="1"/>
  <c r="Q43" s="1"/>
  <c r="P44"/>
  <c r="P43" s="1"/>
  <c r="E55"/>
  <c r="G50"/>
  <c r="E50"/>
  <c r="L44"/>
  <c r="G45"/>
  <c r="E45"/>
  <c r="J60" i="2"/>
  <c r="I60"/>
  <c r="F60"/>
  <c r="E60"/>
  <c r="G60"/>
  <c r="H60"/>
  <c r="G55" i="1"/>
  <c r="G12"/>
  <c r="S68"/>
  <c r="S69"/>
  <c r="S67"/>
  <c r="E12"/>
  <c r="U43"/>
  <c r="G44" l="1"/>
  <c r="G43" s="1"/>
  <c r="E44"/>
  <c r="E43" s="1"/>
  <c r="E60" s="1"/>
  <c r="E11"/>
  <c r="M60"/>
  <c r="M11" l="1"/>
  <c r="Q60"/>
  <c r="R11"/>
  <c r="N11"/>
  <c r="P11"/>
  <c r="O60"/>
  <c r="R60" l="1"/>
  <c r="O11"/>
  <c r="P60"/>
  <c r="N60"/>
  <c r="Q11"/>
  <c r="G11"/>
  <c r="G60" s="1"/>
</calcChain>
</file>

<file path=xl/sharedStrings.xml><?xml version="1.0" encoding="utf-8"?>
<sst xmlns="http://schemas.openxmlformats.org/spreadsheetml/2006/main" count="356" uniqueCount="153">
  <si>
    <t xml:space="preserve"> Индекс</t>
  </si>
  <si>
    <t>Объем образовательной программы (академических часов)</t>
  </si>
  <si>
    <t xml:space="preserve">Распределение нагрузки </t>
  </si>
  <si>
    <t xml:space="preserve">ВСЕГО </t>
  </si>
  <si>
    <t xml:space="preserve">самостоятельная работа </t>
  </si>
  <si>
    <t xml:space="preserve">Нагрузка во взаимодействии с преподавателем </t>
  </si>
  <si>
    <t>I курс</t>
  </si>
  <si>
    <t>II курс</t>
  </si>
  <si>
    <t>III курс</t>
  </si>
  <si>
    <t>Зачеты</t>
  </si>
  <si>
    <t xml:space="preserve">Экзамены </t>
  </si>
  <si>
    <t>По учебным дисциплинам и МДК</t>
  </si>
  <si>
    <t>Практики</t>
  </si>
  <si>
    <t>Консультации</t>
  </si>
  <si>
    <t>Промежуточная аттестация</t>
  </si>
  <si>
    <t>Теоретическое обучение</t>
  </si>
  <si>
    <t xml:space="preserve">лаб. и практ. занятий </t>
  </si>
  <si>
    <t>О.00</t>
  </si>
  <si>
    <t>Общеобразовательный цикл</t>
  </si>
  <si>
    <t xml:space="preserve">Общепрофессиональный цикл </t>
  </si>
  <si>
    <t>Физическая культура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</si>
  <si>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</si>
  <si>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</si>
  <si>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</si>
  <si>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</si>
  <si>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</si>
  <si>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</si>
  <si>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</si>
  <si>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</si>
  <si>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ПП.01</t>
  </si>
  <si>
    <t>УП.02</t>
  </si>
  <si>
    <t>ПП.02</t>
  </si>
  <si>
    <t>ГИА</t>
  </si>
  <si>
    <t>Самостоятельная работа</t>
  </si>
  <si>
    <t>Всего</t>
  </si>
  <si>
    <t>дисциплин и МДК</t>
  </si>
  <si>
    <t>учебной практики</t>
  </si>
  <si>
    <t xml:space="preserve">производств. практики </t>
  </si>
  <si>
    <t>экзаменов</t>
  </si>
  <si>
    <t>зачетов</t>
  </si>
  <si>
    <t>Формы промежуточной аттестации</t>
  </si>
  <si>
    <t>всего во взаимодействии с преподавателем</t>
  </si>
  <si>
    <t>по курсам и семестрам (час. в семестр)</t>
  </si>
  <si>
    <r>
      <t xml:space="preserve">Наименование </t>
    </r>
    <r>
      <rPr>
        <b/>
        <sz val="9"/>
        <color rgb="FF000000"/>
        <rFont val="Times New Roman"/>
        <family val="1"/>
        <charset val="204"/>
      </rPr>
      <t>учебных</t>
    </r>
    <r>
      <rPr>
        <b/>
        <sz val="9"/>
        <rFont val="Times New Roman"/>
        <family val="1"/>
        <charset val="204"/>
      </rPr>
      <t xml:space="preserve"> циклов, дисциплин, профессиональных модулей, МДК, практик</t>
    </r>
  </si>
  <si>
    <t>2.</t>
  </si>
  <si>
    <t>План учебного процесса</t>
  </si>
  <si>
    <t xml:space="preserve">
Государственная итоговая аттестация:
выпускная квалификационная работы в виде демонстрационного экзамена с ____ по _____
</t>
  </si>
  <si>
    <t xml:space="preserve">1 сем./ трим.
**
нед.
</t>
  </si>
  <si>
    <t xml:space="preserve">2 сем./ трим.
**
нед.
</t>
  </si>
  <si>
    <t xml:space="preserve">3 сем./ трим.
**
нед
</t>
  </si>
  <si>
    <t xml:space="preserve">4 сем./ трим.
**
нед.
</t>
  </si>
  <si>
    <t xml:space="preserve">5 сем./ трим.
**
нед.
</t>
  </si>
  <si>
    <t xml:space="preserve">6 сем./ трим.
**
нед.
</t>
  </si>
  <si>
    <r>
      <t>N</t>
    </r>
    <r>
      <rPr>
        <b/>
        <vertAlign val="subscript"/>
        <sz val="9"/>
        <rFont val="Times New Roman"/>
        <family val="1"/>
        <charset val="204"/>
      </rPr>
      <t>З,</t>
    </r>
    <r>
      <rPr>
        <b/>
        <sz val="9"/>
        <rFont val="Times New Roman"/>
        <family val="1"/>
        <charset val="204"/>
      </rPr>
      <t xml:space="preserve"> N</t>
    </r>
    <r>
      <rPr>
        <b/>
        <vertAlign val="subscript"/>
        <sz val="9"/>
        <rFont val="Times New Roman"/>
        <family val="1"/>
        <charset val="204"/>
      </rPr>
      <t>З</t>
    </r>
    <r>
      <rPr>
        <b/>
        <sz val="9"/>
        <rFont val="Times New Roman"/>
        <family val="1"/>
        <charset val="204"/>
      </rPr>
      <t xml:space="preserve"> N</t>
    </r>
    <r>
      <rPr>
        <b/>
        <vertAlign val="subscript"/>
        <sz val="9"/>
        <rFont val="Times New Roman"/>
        <family val="1"/>
        <charset val="204"/>
      </rPr>
      <t>З,</t>
    </r>
  </si>
  <si>
    <t>Русский язык</t>
  </si>
  <si>
    <t>Литература</t>
  </si>
  <si>
    <t>Иностранный язык</t>
  </si>
  <si>
    <t>Математика</t>
  </si>
  <si>
    <t>История</t>
  </si>
  <si>
    <t>Основы безопасности жизнедеятельности</t>
  </si>
  <si>
    <t>ОУД</t>
  </si>
  <si>
    <t xml:space="preserve">Информатика </t>
  </si>
  <si>
    <t>Физика</t>
  </si>
  <si>
    <t>Химия</t>
  </si>
  <si>
    <t>Биология</t>
  </si>
  <si>
    <t>География</t>
  </si>
  <si>
    <t>Экология</t>
  </si>
  <si>
    <t>Астрономия</t>
  </si>
  <si>
    <t>УД</t>
  </si>
  <si>
    <t>Дополнительные дисциплины</t>
  </si>
  <si>
    <t>Учебное исследовательское проектирование</t>
  </si>
  <si>
    <t>История Иркутской области</t>
  </si>
  <si>
    <t>Основы предпринимательской деятельности</t>
  </si>
  <si>
    <t>ОПД.00</t>
  </si>
  <si>
    <t>Охрана труда</t>
  </si>
  <si>
    <t>Эффективное поведение на рынке труда</t>
  </si>
  <si>
    <t>ПМ.02</t>
  </si>
  <si>
    <t>МДК.02.01</t>
  </si>
  <si>
    <t>МДК.02.02</t>
  </si>
  <si>
    <t>ПМ.03</t>
  </si>
  <si>
    <t>МДК.03.01</t>
  </si>
  <si>
    <t>МДК.03.02</t>
  </si>
  <si>
    <t>УП.03</t>
  </si>
  <si>
    <t>ПП.03</t>
  </si>
  <si>
    <t>Учебная практика</t>
  </si>
  <si>
    <t>Производственная практика</t>
  </si>
  <si>
    <t>Государственная (итоговая) аттестация (в виде демонстрационного экзамена)</t>
  </si>
  <si>
    <t>Общие учебные дисциплины</t>
  </si>
  <si>
    <t>-,-,-,Э</t>
  </si>
  <si>
    <t>-,-,-,дз</t>
  </si>
  <si>
    <t>-,з,-,дз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</si>
  <si>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</si>
  <si>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</si>
  <si>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</si>
  <si>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</si>
  <si>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</si>
  <si>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</si>
  <si>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</si>
  <si>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</si>
  <si>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</si>
  <si>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</si>
  <si>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 xml:space="preserve">Обществознание </t>
  </si>
  <si>
    <t>Обществознание (Экономика)</t>
  </si>
  <si>
    <t>Материаловедение</t>
  </si>
  <si>
    <t>Электротехника</t>
  </si>
  <si>
    <t>Безопасность жизнедеятельности (сборы)</t>
  </si>
  <si>
    <t>Техническое состояние систем, агрегатов, деталей и механизмов автомобиля</t>
  </si>
  <si>
    <t>Устройство автомобиля</t>
  </si>
  <si>
    <t>Техническая диагностика автомобилей</t>
  </si>
  <si>
    <t>Техническое обслуживание автотранстпорта</t>
  </si>
  <si>
    <t>Техническое обслуживание автомобилей</t>
  </si>
  <si>
    <t>Текущий ремонт различных типов автомобилей</t>
  </si>
  <si>
    <t>Слесарное дело и технические измерения</t>
  </si>
  <si>
    <t>Ремонт автомобилей</t>
  </si>
  <si>
    <t xml:space="preserve">23.01.17 Мастер по ремоту и обслуживанию автомобилей 2020-2023 уч.г. </t>
  </si>
  <si>
    <t>Дисциплины по выбору из обязательных предметных областей</t>
  </si>
  <si>
    <t>Обществознание (Право)</t>
  </si>
  <si>
    <t xml:space="preserve">Безопасность жизнедеятельности </t>
  </si>
  <si>
    <t>Теоретическая подготовка водителей</t>
  </si>
  <si>
    <t>3</t>
  </si>
  <si>
    <t>ОУД.11</t>
  </si>
  <si>
    <t>ОУД.12</t>
  </si>
  <si>
    <t>ОУД.13</t>
  </si>
  <si>
    <t>ОУД.14</t>
  </si>
  <si>
    <t>УД.01</t>
  </si>
  <si>
    <t>УД.02</t>
  </si>
  <si>
    <t>УД.03</t>
  </si>
  <si>
    <t>УД.04</t>
  </si>
  <si>
    <t>должно 108</t>
  </si>
  <si>
    <t>внутри 104и 78</t>
  </si>
  <si>
    <t>-,Э</t>
  </si>
  <si>
    <t>дз,-,-,-,-</t>
  </si>
  <si>
    <t>-,дз,-,-,-</t>
  </si>
  <si>
    <t>-,-,дз,-,-</t>
  </si>
  <si>
    <t>-,-,-,дз,-</t>
  </si>
  <si>
    <t>-,-,-,-,дз</t>
  </si>
  <si>
    <t>ОУД.15</t>
  </si>
  <si>
    <t>ОП.01</t>
  </si>
  <si>
    <t>ОП.02</t>
  </si>
  <si>
    <t>ОП.03</t>
  </si>
  <si>
    <t>ОП.04</t>
  </si>
  <si>
    <t>ОП.05</t>
  </si>
  <si>
    <t>-,-,-,-,-,Э</t>
  </si>
  <si>
    <t xml:space="preserve">Промежуточная аттестация </t>
  </si>
  <si>
    <t>Промежуточная аттестация ООО</t>
  </si>
  <si>
    <t>График пром.аттестации</t>
  </si>
  <si>
    <t>Э</t>
  </si>
  <si>
    <t>дз</t>
  </si>
  <si>
    <t>ДЭ</t>
  </si>
  <si>
    <r>
      <t>23.01.17.</t>
    </r>
    <r>
      <rPr>
        <b/>
        <sz val="8"/>
        <rFont val="Times New Roman"/>
        <family val="1"/>
        <charset val="204"/>
      </rPr>
      <t>Мастер по ремонту и обслуживанию автомобилей</t>
    </r>
  </si>
  <si>
    <t xml:space="preserve">должны быть </t>
  </si>
  <si>
    <t>Пересмотреть экзамен как в 1 модуле</t>
  </si>
  <si>
    <t>Наименование учебных циклов, дисциплин, профессиональных модулей, МДК, практик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</si>
</sst>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9"/>
      <color theme="9" tint="-0.249977111117893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4" tint="-0.24997711111789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9"/>
      <name val="Calibri"/>
      <family val="2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wrapText="1"/>
    </xf>
    <xf numFmtId="0" fontId="6" fillId="0" borderId="0" xfId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1" applyFont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1" fillId="4" borderId="1" xfId="0" applyNumberFormat="1" applyFont="1" applyFill="1" applyBorder="1" applyAlignment="1">
      <alignment horizontal="justify" vertical="center" wrapText="1"/>
    </xf>
    <xf numFmtId="49" fontId="1" fillId="5" borderId="1" xfId="1" applyNumberFormat="1" applyFont="1" applyFill="1" applyBorder="1" applyAlignment="1">
      <alignment horizontal="justify" vertical="center" wrapText="1"/>
    </xf>
    <xf numFmtId="49" fontId="1" fillId="5" borderId="1" xfId="0" applyNumberFormat="1" applyFont="1" applyFill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2" fillId="10" borderId="1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10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4" borderId="15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1" fillId="5" borderId="15" xfId="0" applyFont="1" applyFill="1" applyBorder="1" applyAlignment="1">
      <alignment horizontal="justify" vertical="center" wrapText="1"/>
    </xf>
    <xf numFmtId="0" fontId="11" fillId="5" borderId="19" xfId="0" applyFont="1" applyFill="1" applyBorder="1" applyAlignment="1">
      <alignment horizontal="justify" vertical="center" wrapText="1"/>
    </xf>
    <xf numFmtId="0" fontId="11" fillId="6" borderId="15" xfId="0" applyFont="1" applyFill="1" applyBorder="1" applyAlignment="1">
      <alignment horizontal="justify" vertical="center" wrapText="1"/>
    </xf>
    <xf numFmtId="0" fontId="11" fillId="6" borderId="19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11" fillId="6" borderId="20" xfId="0" applyFont="1" applyFill="1" applyBorder="1" applyAlignment="1">
      <alignment horizontal="justify" vertical="center" wrapText="1"/>
    </xf>
    <xf numFmtId="0" fontId="11" fillId="6" borderId="21" xfId="0" applyFont="1" applyFill="1" applyBorder="1" applyAlignment="1">
      <alignment horizontal="justify" vertical="center" wrapText="1"/>
    </xf>
    <xf numFmtId="0" fontId="11" fillId="6" borderId="22" xfId="0" applyFont="1" applyFill="1" applyBorder="1" applyAlignment="1">
      <alignment horizontal="justify" vertical="center" wrapText="1"/>
    </xf>
    <xf numFmtId="0" fontId="2" fillId="9" borderId="1" xfId="1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Fill="1"/>
    <xf numFmtId="0" fontId="1" fillId="0" borderId="0" xfId="0" applyFont="1" applyFill="1"/>
    <xf numFmtId="1" fontId="1" fillId="0" borderId="8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6" fillId="4" borderId="15" xfId="0" applyFont="1" applyFill="1" applyBorder="1"/>
    <xf numFmtId="0" fontId="17" fillId="0" borderId="1" xfId="0" applyFont="1" applyBorder="1" applyAlignment="1">
      <alignment horizontal="justify" vertical="center" wrapText="1"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7" fillId="0" borderId="13" xfId="0" applyFont="1" applyBorder="1"/>
    <xf numFmtId="0" fontId="16" fillId="4" borderId="13" xfId="0" applyFont="1" applyFill="1" applyBorder="1" applyAlignment="1">
      <alignment wrapText="1"/>
    </xf>
    <xf numFmtId="0" fontId="17" fillId="0" borderId="1" xfId="0" applyFont="1" applyBorder="1"/>
    <xf numFmtId="0" fontId="16" fillId="4" borderId="0" xfId="0" applyFont="1" applyFill="1"/>
    <xf numFmtId="0" fontId="17" fillId="2" borderId="13" xfId="0" applyFont="1" applyFill="1" applyBorder="1" applyAlignment="1">
      <alignment wrapText="1"/>
    </xf>
    <xf numFmtId="0" fontId="17" fillId="0" borderId="13" xfId="0" applyFont="1" applyBorder="1" applyAlignment="1">
      <alignment horizontal="justify" vertical="center" wrapText="1"/>
    </xf>
    <xf numFmtId="0" fontId="17" fillId="5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7" fillId="6" borderId="2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5" fillId="7" borderId="0" xfId="0" applyFont="1" applyFill="1" applyAlignment="1">
      <alignment wrapText="1"/>
    </xf>
    <xf numFmtId="0" fontId="5" fillId="11" borderId="0" xfId="0" applyFont="1" applyFill="1" applyAlignment="1">
      <alignment wrapText="1"/>
    </xf>
    <xf numFmtId="49" fontId="1" fillId="0" borderId="12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2" fillId="2" borderId="15" xfId="0" applyFont="1" applyFill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7" fillId="12" borderId="13" xfId="0" applyFont="1" applyFill="1" applyBorder="1"/>
    <xf numFmtId="0" fontId="17" fillId="12" borderId="1" xfId="0" applyFont="1" applyFill="1" applyBorder="1" applyAlignment="1">
      <alignment wrapText="1"/>
    </xf>
    <xf numFmtId="0" fontId="17" fillId="12" borderId="7" xfId="0" applyFont="1" applyFill="1" applyBorder="1"/>
    <xf numFmtId="0" fontId="17" fillId="12" borderId="7" xfId="0" applyFont="1" applyFill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20" fillId="0" borderId="1" xfId="0" applyFont="1" applyBorder="1" applyAlignment="1">
      <alignment horizontal="justify" vertical="center" wrapText="1"/>
    </xf>
    <xf numFmtId="0" fontId="20" fillId="5" borderId="1" xfId="0" applyFont="1" applyFill="1" applyBorder="1" applyAlignment="1">
      <alignment horizontal="justify" vertical="center" wrapText="1"/>
    </xf>
    <xf numFmtId="0" fontId="2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textRotation="90" wrapText="1"/>
    </xf>
    <xf numFmtId="0" fontId="14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49" fontId="17" fillId="6" borderId="13" xfId="0" applyNumberFormat="1" applyFont="1" applyFill="1" applyBorder="1" applyAlignment="1">
      <alignment horizontal="center" vertical="center"/>
    </xf>
    <xf numFmtId="49" fontId="17" fillId="6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2" fillId="0" borderId="8" xfId="0" applyFont="1" applyFill="1" applyBorder="1" applyAlignme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textRotation="90" wrapText="1"/>
    </xf>
    <xf numFmtId="0" fontId="22" fillId="0" borderId="1" xfId="0" applyFont="1" applyBorder="1" applyAlignment="1">
      <alignment textRotation="90" wrapText="1"/>
    </xf>
    <xf numFmtId="0" fontId="23" fillId="0" borderId="1" xfId="1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1" fillId="2" borderId="12" xfId="0" applyFont="1" applyFill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5" borderId="13" xfId="0" applyFont="1" applyFill="1" applyBorder="1" applyAlignment="1">
      <alignment horizontal="justify" vertical="center" wrapText="1"/>
    </xf>
    <xf numFmtId="0" fontId="1" fillId="5" borderId="15" xfId="0" applyFont="1" applyFill="1" applyBorder="1" applyAlignment="1">
      <alignment horizontal="justify" vertical="center" wrapText="1"/>
    </xf>
    <xf numFmtId="0" fontId="1" fillId="5" borderId="19" xfId="0" applyFont="1" applyFill="1" applyBorder="1" applyAlignment="1">
      <alignment horizontal="justify" vertical="center" wrapText="1"/>
    </xf>
    <xf numFmtId="0" fontId="1" fillId="6" borderId="13" xfId="0" applyFont="1" applyFill="1" applyBorder="1" applyAlignment="1">
      <alignment horizontal="justify" vertical="center" wrapText="1"/>
    </xf>
    <xf numFmtId="0" fontId="1" fillId="6" borderId="15" xfId="0" applyFont="1" applyFill="1" applyBorder="1" applyAlignment="1">
      <alignment horizontal="justify" vertical="center" wrapText="1"/>
    </xf>
    <xf numFmtId="0" fontId="1" fillId="6" borderId="19" xfId="0" applyFont="1" applyFill="1" applyBorder="1" applyAlignment="1">
      <alignment horizontal="justify" vertical="center" wrapText="1"/>
    </xf>
    <xf numFmtId="0" fontId="1" fillId="6" borderId="20" xfId="0" applyFont="1" applyFill="1" applyBorder="1" applyAlignment="1">
      <alignment horizontal="justify" vertical="center" wrapText="1"/>
    </xf>
    <xf numFmtId="0" fontId="1" fillId="6" borderId="21" xfId="0" applyFont="1" applyFill="1" applyBorder="1" applyAlignment="1">
      <alignment horizontal="justify" vertical="center" wrapText="1"/>
    </xf>
    <xf numFmtId="0" fontId="1" fillId="6" borderId="22" xfId="0" applyFont="1" applyFill="1" applyBorder="1" applyAlignment="1">
      <alignment horizontal="justify" vertical="center" wrapText="1"/>
    </xf>
    <xf numFmtId="0" fontId="24" fillId="0" borderId="3" xfId="0" applyFont="1" applyBorder="1" applyAlignment="1">
      <alignment horizontal="justify" vertical="center" wrapText="1"/>
    </xf>
    <xf numFmtId="0" fontId="24" fillId="0" borderId="4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E799"/>
      <color rgb="FFFFC000"/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topLeftCell="A67" zoomScale="115" zoomScaleNormal="115" workbookViewId="0">
      <selection activeCell="A42" sqref="A42"/>
    </sheetView>
  </sheetViews>
  <sheetFormatPr defaultRowHeight="12"/>
  <cols>
    <col min="1" max="1" width="8.28515625" style="1" customWidth="1"/>
    <col min="2" max="2" width="32.5703125" style="1" customWidth="1"/>
    <col min="3" max="3" width="6.85546875" style="1" customWidth="1"/>
    <col min="4" max="4" width="7.42578125" style="1" customWidth="1"/>
    <col min="5" max="5" width="7.5703125" style="1" customWidth="1"/>
    <col min="6" max="6" width="7.140625" style="1" customWidth="1"/>
    <col min="7" max="7" width="6" style="1" customWidth="1"/>
    <col min="8" max="8" width="5" style="1" customWidth="1"/>
    <col min="9" max="9" width="4.42578125" style="1" customWidth="1"/>
    <col min="10" max="11" width="5" style="1" customWidth="1"/>
    <col min="12" max="12" width="5.85546875" style="1" customWidth="1"/>
    <col min="13" max="13" width="4.85546875" style="1" customWidth="1"/>
    <col min="14" max="14" width="5.85546875" style="1" customWidth="1"/>
    <col min="15" max="15" width="4.42578125" style="1" customWidth="1"/>
    <col min="16" max="16" width="4.85546875" style="1" customWidth="1"/>
    <col min="17" max="17" width="3.85546875" style="1" customWidth="1"/>
    <col min="18" max="18" width="4.5703125" style="1" customWidth="1"/>
    <col min="19" max="16384" width="9.140625" style="1"/>
  </cols>
  <sheetData>
    <row r="1" spans="1:20">
      <c r="A1" s="59" t="s">
        <v>44</v>
      </c>
      <c r="B1" s="60" t="s">
        <v>45</v>
      </c>
      <c r="C1" s="116" t="s">
        <v>114</v>
      </c>
      <c r="D1" s="116"/>
      <c r="E1" s="116"/>
      <c r="F1" s="61"/>
      <c r="G1" s="62"/>
      <c r="H1" s="63"/>
      <c r="I1" s="63"/>
      <c r="J1" s="63"/>
      <c r="K1" s="5"/>
      <c r="L1" s="5"/>
      <c r="M1" s="5"/>
      <c r="N1" s="64"/>
      <c r="O1" s="5"/>
      <c r="P1" s="5"/>
      <c r="Q1" s="5"/>
      <c r="R1" s="5"/>
    </row>
    <row r="2" spans="1:20" ht="41.25" customHeight="1">
      <c r="A2" s="130" t="s">
        <v>0</v>
      </c>
      <c r="B2" s="123" t="s">
        <v>152</v>
      </c>
      <c r="C2" s="151" t="s">
        <v>40</v>
      </c>
      <c r="D2" s="152"/>
      <c r="E2" s="123" t="s">
        <v>1</v>
      </c>
      <c r="F2" s="153"/>
      <c r="G2" s="153"/>
      <c r="H2" s="153"/>
      <c r="I2" s="153"/>
      <c r="J2" s="153"/>
      <c r="K2" s="153"/>
      <c r="L2" s="153"/>
      <c r="M2" s="123" t="s">
        <v>2</v>
      </c>
      <c r="N2" s="123"/>
      <c r="O2" s="123"/>
      <c r="P2" s="123"/>
      <c r="Q2" s="123"/>
      <c r="R2" s="123"/>
    </row>
    <row r="3" spans="1:20" ht="12.75" customHeight="1">
      <c r="A3" s="130"/>
      <c r="B3" s="152"/>
      <c r="C3" s="154"/>
      <c r="D3" s="154"/>
      <c r="E3" s="153"/>
      <c r="F3" s="153"/>
      <c r="G3" s="153"/>
      <c r="H3" s="153"/>
      <c r="I3" s="153"/>
      <c r="J3" s="153"/>
      <c r="K3" s="153"/>
      <c r="L3" s="153"/>
      <c r="M3" s="123"/>
      <c r="N3" s="123"/>
      <c r="O3" s="123"/>
      <c r="P3" s="123"/>
      <c r="Q3" s="123"/>
      <c r="R3" s="123"/>
    </row>
    <row r="4" spans="1:20">
      <c r="A4" s="130"/>
      <c r="B4" s="152"/>
      <c r="C4" s="155"/>
      <c r="D4" s="155"/>
      <c r="E4" s="127" t="s">
        <v>3</v>
      </c>
      <c r="F4" s="127" t="s">
        <v>4</v>
      </c>
      <c r="G4" s="123" t="s">
        <v>5</v>
      </c>
      <c r="H4" s="123"/>
      <c r="I4" s="123"/>
      <c r="J4" s="123"/>
      <c r="K4" s="123"/>
      <c r="L4" s="123"/>
      <c r="M4" s="123" t="s">
        <v>6</v>
      </c>
      <c r="N4" s="123"/>
      <c r="O4" s="123" t="s">
        <v>7</v>
      </c>
      <c r="P4" s="123"/>
      <c r="Q4" s="123" t="s">
        <v>8</v>
      </c>
      <c r="R4" s="123"/>
    </row>
    <row r="5" spans="1:20" ht="33.75" customHeight="1">
      <c r="A5" s="130"/>
      <c r="B5" s="152"/>
      <c r="C5" s="127" t="s">
        <v>9</v>
      </c>
      <c r="D5" s="127" t="s">
        <v>10</v>
      </c>
      <c r="E5" s="127"/>
      <c r="F5" s="127"/>
      <c r="G5" s="137" t="s">
        <v>41</v>
      </c>
      <c r="H5" s="123" t="s">
        <v>11</v>
      </c>
      <c r="I5" s="123"/>
      <c r="J5" s="127" t="s">
        <v>12</v>
      </c>
      <c r="K5" s="127" t="s">
        <v>13</v>
      </c>
      <c r="L5" s="127" t="s">
        <v>14</v>
      </c>
      <c r="M5" s="123" t="s">
        <v>42</v>
      </c>
      <c r="N5" s="123"/>
      <c r="O5" s="123"/>
      <c r="P5" s="123"/>
      <c r="Q5" s="123"/>
      <c r="R5" s="123"/>
    </row>
    <row r="6" spans="1:20" ht="24" customHeight="1">
      <c r="A6" s="130"/>
      <c r="B6" s="152"/>
      <c r="C6" s="127"/>
      <c r="D6" s="127"/>
      <c r="E6" s="127"/>
      <c r="F6" s="127"/>
      <c r="G6" s="156"/>
      <c r="H6" s="127" t="s">
        <v>15</v>
      </c>
      <c r="I6" s="124" t="s">
        <v>16</v>
      </c>
      <c r="J6" s="127"/>
      <c r="K6" s="127"/>
      <c r="L6" s="127"/>
      <c r="M6" s="118" t="s">
        <v>47</v>
      </c>
      <c r="N6" s="118" t="s">
        <v>48</v>
      </c>
      <c r="O6" s="118" t="s">
        <v>49</v>
      </c>
      <c r="P6" s="118" t="s">
        <v>50</v>
      </c>
      <c r="Q6" s="118" t="s">
        <v>51</v>
      </c>
      <c r="R6" s="118" t="s">
        <v>52</v>
      </c>
    </row>
    <row r="7" spans="1:20" ht="12" customHeight="1">
      <c r="A7" s="130"/>
      <c r="B7" s="152"/>
      <c r="C7" s="127"/>
      <c r="D7" s="127"/>
      <c r="E7" s="127"/>
      <c r="F7" s="127"/>
      <c r="G7" s="156"/>
      <c r="H7" s="127"/>
      <c r="I7" s="124"/>
      <c r="J7" s="127"/>
      <c r="K7" s="127"/>
      <c r="L7" s="127"/>
      <c r="M7" s="157"/>
      <c r="N7" s="121"/>
      <c r="O7" s="157"/>
      <c r="P7" s="157"/>
      <c r="Q7" s="157"/>
      <c r="R7" s="157"/>
    </row>
    <row r="8" spans="1:20" ht="12" customHeight="1">
      <c r="A8" s="130"/>
      <c r="B8" s="152"/>
      <c r="C8" s="127"/>
      <c r="D8" s="127"/>
      <c r="E8" s="127"/>
      <c r="F8" s="127"/>
      <c r="G8" s="156"/>
      <c r="H8" s="127"/>
      <c r="I8" s="124"/>
      <c r="J8" s="127"/>
      <c r="K8" s="127"/>
      <c r="L8" s="127"/>
      <c r="M8" s="157"/>
      <c r="N8" s="121"/>
      <c r="O8" s="157"/>
      <c r="P8" s="157"/>
      <c r="Q8" s="157"/>
      <c r="R8" s="157"/>
    </row>
    <row r="9" spans="1:20" ht="78" customHeight="1">
      <c r="A9" s="130"/>
      <c r="B9" s="152"/>
      <c r="C9" s="127"/>
      <c r="D9" s="127"/>
      <c r="E9" s="127"/>
      <c r="F9" s="127"/>
      <c r="G9" s="156"/>
      <c r="H9" s="127"/>
      <c r="I9" s="124"/>
      <c r="J9" s="127"/>
      <c r="K9" s="127"/>
      <c r="L9" s="127"/>
      <c r="M9" s="158"/>
      <c r="N9" s="122"/>
      <c r="O9" s="158"/>
      <c r="P9" s="158"/>
      <c r="Q9" s="158"/>
      <c r="R9" s="158"/>
    </row>
    <row r="10" spans="1:20" ht="12.75" thickBot="1">
      <c r="A10" s="114">
        <v>1</v>
      </c>
      <c r="B10" s="114">
        <v>2</v>
      </c>
      <c r="C10" s="114">
        <v>3</v>
      </c>
      <c r="D10" s="114">
        <v>4</v>
      </c>
      <c r="E10" s="114">
        <v>5</v>
      </c>
      <c r="F10" s="114">
        <v>6</v>
      </c>
      <c r="G10" s="114">
        <v>7</v>
      </c>
      <c r="H10" s="114">
        <v>8</v>
      </c>
      <c r="I10" s="114">
        <v>9</v>
      </c>
      <c r="J10" s="114">
        <v>10</v>
      </c>
      <c r="K10" s="114">
        <v>11</v>
      </c>
      <c r="L10" s="114">
        <v>12</v>
      </c>
      <c r="M10" s="115">
        <v>13</v>
      </c>
      <c r="N10" s="115">
        <v>14</v>
      </c>
      <c r="O10" s="115">
        <v>15</v>
      </c>
      <c r="P10" s="115">
        <v>16</v>
      </c>
      <c r="Q10" s="115">
        <v>17</v>
      </c>
      <c r="R10" s="115">
        <v>18</v>
      </c>
    </row>
    <row r="11" spans="1:20">
      <c r="A11" s="8" t="s">
        <v>17</v>
      </c>
      <c r="B11" s="8" t="s">
        <v>18</v>
      </c>
      <c r="C11" s="8"/>
      <c r="D11" s="9"/>
      <c r="E11" s="8">
        <f>E12+E27+E31</f>
        <v>2146</v>
      </c>
      <c r="F11" s="8"/>
      <c r="G11" s="8">
        <f>G12+G27+G31</f>
        <v>2052</v>
      </c>
      <c r="H11" s="8"/>
      <c r="I11" s="8"/>
      <c r="J11" s="8"/>
      <c r="K11" s="8">
        <f>K12+K27</f>
        <v>68</v>
      </c>
      <c r="L11" s="34">
        <f>L12+L27</f>
        <v>26</v>
      </c>
      <c r="M11" s="39">
        <f t="shared" ref="M11:R11" si="0">M12+M27</f>
        <v>444</v>
      </c>
      <c r="N11" s="40">
        <f t="shared" si="0"/>
        <v>574</v>
      </c>
      <c r="O11" s="40">
        <f t="shared" si="0"/>
        <v>461</v>
      </c>
      <c r="P11" s="40">
        <f t="shared" si="0"/>
        <v>393</v>
      </c>
      <c r="Q11" s="40">
        <f t="shared" si="0"/>
        <v>35</v>
      </c>
      <c r="R11" s="41">
        <f t="shared" si="0"/>
        <v>0</v>
      </c>
    </row>
    <row r="12" spans="1:20">
      <c r="A12" s="65" t="s">
        <v>60</v>
      </c>
      <c r="B12" s="10" t="s">
        <v>87</v>
      </c>
      <c r="C12" s="14"/>
      <c r="D12" s="15" t="s">
        <v>119</v>
      </c>
      <c r="E12" s="10">
        <f>SUM(E13:E26)</f>
        <v>1376.5</v>
      </c>
      <c r="F12" s="10"/>
      <c r="G12" s="10">
        <f>SUM(G13:G26)</f>
        <v>1334</v>
      </c>
      <c r="H12" s="93">
        <v>591</v>
      </c>
      <c r="I12" s="93">
        <v>743</v>
      </c>
      <c r="J12" s="10"/>
      <c r="K12" s="10">
        <f t="shared" ref="K12:R12" si="1">SUM(K13:K26)</f>
        <v>33</v>
      </c>
      <c r="L12" s="10">
        <v>9.5</v>
      </c>
      <c r="M12" s="42">
        <f t="shared" si="1"/>
        <v>291</v>
      </c>
      <c r="N12" s="10">
        <f t="shared" si="1"/>
        <v>362</v>
      </c>
      <c r="O12" s="10">
        <f t="shared" si="1"/>
        <v>342</v>
      </c>
      <c r="P12" s="10">
        <f t="shared" si="1"/>
        <v>304</v>
      </c>
      <c r="Q12" s="10">
        <f t="shared" si="1"/>
        <v>35</v>
      </c>
      <c r="R12" s="43">
        <f t="shared" si="1"/>
        <v>0</v>
      </c>
    </row>
    <row r="13" spans="1:20">
      <c r="A13" s="102" t="s">
        <v>91</v>
      </c>
      <c r="B13" s="66" t="s">
        <v>54</v>
      </c>
      <c r="C13" s="16"/>
      <c r="D13" s="16" t="s">
        <v>88</v>
      </c>
      <c r="E13" s="6">
        <f>G13+K13+L13</f>
        <v>143.5</v>
      </c>
      <c r="F13" s="6"/>
      <c r="G13" s="6">
        <f>M13+N13+O13+P13+Q13+R13</f>
        <v>114</v>
      </c>
      <c r="H13" s="28">
        <v>65</v>
      </c>
      <c r="I13" s="28">
        <v>49</v>
      </c>
      <c r="J13" s="6"/>
      <c r="K13" s="6">
        <v>20</v>
      </c>
      <c r="L13" s="35">
        <v>9.5</v>
      </c>
      <c r="M13" s="44">
        <v>34</v>
      </c>
      <c r="N13" s="28">
        <v>46</v>
      </c>
      <c r="O13" s="28">
        <v>17</v>
      </c>
      <c r="P13" s="28">
        <v>17</v>
      </c>
      <c r="Q13" s="6"/>
      <c r="R13" s="45"/>
      <c r="S13" s="1">
        <v>20</v>
      </c>
      <c r="T13" s="1">
        <v>9.5</v>
      </c>
    </row>
    <row r="14" spans="1:20">
      <c r="A14" s="6" t="s">
        <v>92</v>
      </c>
      <c r="B14" s="66" t="s">
        <v>55</v>
      </c>
      <c r="C14" s="16" t="s">
        <v>89</v>
      </c>
      <c r="D14" s="16"/>
      <c r="E14" s="6">
        <f t="shared" ref="E14:E26" si="2">G14+K14+L14</f>
        <v>171</v>
      </c>
      <c r="F14" s="6"/>
      <c r="G14" s="6">
        <f t="shared" ref="G14:G26" si="3">M14+N14+O14+P14+Q14+R14</f>
        <v>171</v>
      </c>
      <c r="H14" s="28">
        <v>95</v>
      </c>
      <c r="I14" s="28">
        <v>76</v>
      </c>
      <c r="J14" s="6"/>
      <c r="K14" s="6"/>
      <c r="L14" s="35"/>
      <c r="M14" s="44">
        <v>34</v>
      </c>
      <c r="N14" s="28">
        <v>63</v>
      </c>
      <c r="O14" s="28">
        <v>34</v>
      </c>
      <c r="P14" s="28">
        <v>40</v>
      </c>
      <c r="Q14" s="6"/>
      <c r="R14" s="45"/>
    </row>
    <row r="15" spans="1:20">
      <c r="A15" s="6" t="s">
        <v>93</v>
      </c>
      <c r="B15" s="66" t="s">
        <v>56</v>
      </c>
      <c r="C15" s="16" t="s">
        <v>89</v>
      </c>
      <c r="D15" s="16"/>
      <c r="E15" s="6">
        <f t="shared" si="2"/>
        <v>171</v>
      </c>
      <c r="F15" s="6"/>
      <c r="G15" s="6">
        <f t="shared" si="3"/>
        <v>171</v>
      </c>
      <c r="H15" s="28">
        <v>4</v>
      </c>
      <c r="I15" s="28">
        <v>167</v>
      </c>
      <c r="J15" s="6"/>
      <c r="K15" s="6"/>
      <c r="L15" s="35"/>
      <c r="M15" s="44">
        <v>34</v>
      </c>
      <c r="N15" s="28">
        <v>46</v>
      </c>
      <c r="O15" s="28">
        <v>34</v>
      </c>
      <c r="P15" s="28">
        <v>57</v>
      </c>
      <c r="Q15" s="6"/>
      <c r="R15" s="45"/>
    </row>
    <row r="16" spans="1:20">
      <c r="A16" s="6" t="s">
        <v>94</v>
      </c>
      <c r="B16" s="66" t="s">
        <v>58</v>
      </c>
      <c r="C16" s="16" t="s">
        <v>89</v>
      </c>
      <c r="D16" s="16"/>
      <c r="E16" s="6">
        <f t="shared" si="2"/>
        <v>179</v>
      </c>
      <c r="F16" s="6"/>
      <c r="G16" s="6">
        <f t="shared" si="3"/>
        <v>171</v>
      </c>
      <c r="H16" s="28">
        <v>79</v>
      </c>
      <c r="I16" s="28">
        <v>92</v>
      </c>
      <c r="J16" s="6"/>
      <c r="K16" s="6">
        <v>8</v>
      </c>
      <c r="L16" s="35"/>
      <c r="M16" s="44">
        <v>34</v>
      </c>
      <c r="N16" s="28">
        <v>46</v>
      </c>
      <c r="O16" s="28">
        <v>34</v>
      </c>
      <c r="P16" s="28">
        <v>57</v>
      </c>
      <c r="Q16" s="6"/>
      <c r="R16" s="45"/>
      <c r="S16" s="1">
        <v>8</v>
      </c>
    </row>
    <row r="17" spans="1:20">
      <c r="A17" s="6" t="s">
        <v>95</v>
      </c>
      <c r="B17" s="66" t="s">
        <v>20</v>
      </c>
      <c r="C17" s="16" t="s">
        <v>90</v>
      </c>
      <c r="D17" s="16"/>
      <c r="E17" s="6">
        <f t="shared" si="2"/>
        <v>171</v>
      </c>
      <c r="F17" s="6"/>
      <c r="G17" s="6">
        <f t="shared" si="3"/>
        <v>171</v>
      </c>
      <c r="H17" s="28">
        <v>10</v>
      </c>
      <c r="I17" s="28">
        <v>161</v>
      </c>
      <c r="J17" s="6"/>
      <c r="K17" s="6"/>
      <c r="L17" s="35"/>
      <c r="M17" s="46">
        <v>34</v>
      </c>
      <c r="N17" s="6">
        <v>46</v>
      </c>
      <c r="O17" s="28">
        <v>34</v>
      </c>
      <c r="P17" s="28">
        <v>57</v>
      </c>
      <c r="Q17" s="6"/>
      <c r="R17" s="45"/>
    </row>
    <row r="18" spans="1:20" ht="24">
      <c r="A18" s="6" t="s">
        <v>96</v>
      </c>
      <c r="B18" s="67" t="s">
        <v>59</v>
      </c>
      <c r="C18" s="16" t="s">
        <v>133</v>
      </c>
      <c r="D18" s="16"/>
      <c r="E18" s="6">
        <f t="shared" si="2"/>
        <v>72</v>
      </c>
      <c r="F18" s="6"/>
      <c r="G18" s="6">
        <f t="shared" si="3"/>
        <v>72</v>
      </c>
      <c r="H18" s="28">
        <v>60</v>
      </c>
      <c r="I18" s="28">
        <v>12</v>
      </c>
      <c r="J18" s="6"/>
      <c r="K18" s="6"/>
      <c r="L18" s="35"/>
      <c r="M18" s="46">
        <v>17</v>
      </c>
      <c r="N18" s="6">
        <v>23</v>
      </c>
      <c r="O18" s="28">
        <v>32</v>
      </c>
      <c r="P18" s="28"/>
      <c r="Q18" s="6"/>
      <c r="R18" s="45"/>
    </row>
    <row r="19" spans="1:20">
      <c r="A19" s="6" t="s">
        <v>97</v>
      </c>
      <c r="B19" s="68" t="s">
        <v>63</v>
      </c>
      <c r="C19" s="16" t="s">
        <v>133</v>
      </c>
      <c r="D19" s="16"/>
      <c r="E19" s="6">
        <f t="shared" si="2"/>
        <v>119</v>
      </c>
      <c r="F19" s="6"/>
      <c r="G19" s="6">
        <f t="shared" si="3"/>
        <v>114</v>
      </c>
      <c r="H19" s="28">
        <v>86</v>
      </c>
      <c r="I19" s="28">
        <v>28</v>
      </c>
      <c r="J19" s="6"/>
      <c r="K19" s="6">
        <v>5</v>
      </c>
      <c r="L19" s="35"/>
      <c r="M19" s="44">
        <v>34</v>
      </c>
      <c r="N19" s="28">
        <v>46</v>
      </c>
      <c r="O19" s="28">
        <v>34</v>
      </c>
      <c r="P19" s="28"/>
      <c r="Q19" s="6"/>
      <c r="R19" s="45"/>
      <c r="S19" s="1">
        <v>5</v>
      </c>
    </row>
    <row r="20" spans="1:20">
      <c r="A20" s="6" t="s">
        <v>98</v>
      </c>
      <c r="B20" s="66" t="s">
        <v>101</v>
      </c>
      <c r="C20" s="104"/>
      <c r="D20" s="16"/>
      <c r="E20" s="6">
        <f t="shared" si="2"/>
        <v>98</v>
      </c>
      <c r="F20" s="6"/>
      <c r="G20" s="6">
        <f t="shared" si="3"/>
        <v>98</v>
      </c>
      <c r="H20" s="159">
        <v>137</v>
      </c>
      <c r="I20" s="160">
        <v>34</v>
      </c>
      <c r="J20" s="6"/>
      <c r="K20" s="6"/>
      <c r="L20" s="35"/>
      <c r="M20" s="44">
        <v>34</v>
      </c>
      <c r="N20" s="28">
        <v>46</v>
      </c>
      <c r="O20" s="28">
        <v>18</v>
      </c>
      <c r="P20" s="28"/>
      <c r="Q20" s="6"/>
      <c r="R20" s="45"/>
    </row>
    <row r="21" spans="1:20">
      <c r="A21" s="6"/>
      <c r="B21" s="69" t="s">
        <v>102</v>
      </c>
      <c r="C21" s="16"/>
      <c r="D21" s="16"/>
      <c r="E21" s="6">
        <f t="shared" si="2"/>
        <v>35</v>
      </c>
      <c r="F21" s="6"/>
      <c r="G21" s="6">
        <f t="shared" si="3"/>
        <v>35</v>
      </c>
      <c r="H21" s="161"/>
      <c r="I21" s="162"/>
      <c r="J21" s="6"/>
      <c r="K21" s="6"/>
      <c r="L21" s="35"/>
      <c r="M21" s="46"/>
      <c r="N21" s="6"/>
      <c r="O21" s="28">
        <v>35</v>
      </c>
      <c r="P21" s="28"/>
      <c r="Q21" s="6"/>
      <c r="R21" s="45"/>
    </row>
    <row r="22" spans="1:20">
      <c r="A22" s="6"/>
      <c r="B22" s="70" t="s">
        <v>116</v>
      </c>
      <c r="C22" s="16" t="s">
        <v>134</v>
      </c>
      <c r="D22" s="16"/>
      <c r="E22" s="6">
        <f t="shared" si="2"/>
        <v>38</v>
      </c>
      <c r="F22" s="6"/>
      <c r="G22" s="6">
        <f t="shared" si="3"/>
        <v>38</v>
      </c>
      <c r="H22" s="163"/>
      <c r="I22" s="164"/>
      <c r="J22" s="6"/>
      <c r="K22" s="6"/>
      <c r="L22" s="35"/>
      <c r="M22" s="46"/>
      <c r="N22" s="6"/>
      <c r="O22" s="28"/>
      <c r="P22" s="28">
        <v>38</v>
      </c>
      <c r="Q22" s="6"/>
      <c r="R22" s="45"/>
    </row>
    <row r="23" spans="1:20">
      <c r="A23" s="103" t="s">
        <v>99</v>
      </c>
      <c r="B23" s="71" t="s">
        <v>64</v>
      </c>
      <c r="C23" s="16" t="s">
        <v>133</v>
      </c>
      <c r="D23" s="16"/>
      <c r="E23" s="6">
        <f t="shared" si="2"/>
        <v>36</v>
      </c>
      <c r="F23" s="6"/>
      <c r="G23" s="6">
        <f t="shared" si="3"/>
        <v>36</v>
      </c>
      <c r="H23" s="28">
        <v>10</v>
      </c>
      <c r="I23" s="28">
        <v>26</v>
      </c>
      <c r="J23" s="6"/>
      <c r="K23" s="6"/>
      <c r="L23" s="35"/>
      <c r="M23" s="46"/>
      <c r="N23" s="6"/>
      <c r="O23" s="28">
        <v>36</v>
      </c>
      <c r="P23" s="28"/>
      <c r="Q23" s="6"/>
      <c r="R23" s="45"/>
    </row>
    <row r="24" spans="1:20">
      <c r="A24" s="6" t="s">
        <v>100</v>
      </c>
      <c r="B24" s="71" t="s">
        <v>65</v>
      </c>
      <c r="C24" s="16" t="s">
        <v>89</v>
      </c>
      <c r="D24" s="16"/>
      <c r="E24" s="6">
        <f t="shared" si="2"/>
        <v>72</v>
      </c>
      <c r="F24" s="6"/>
      <c r="G24" s="6">
        <f t="shared" si="3"/>
        <v>72</v>
      </c>
      <c r="H24" s="28">
        <v>43</v>
      </c>
      <c r="I24" s="28">
        <v>29</v>
      </c>
      <c r="J24" s="6"/>
      <c r="K24" s="6"/>
      <c r="L24" s="35"/>
      <c r="M24" s="46"/>
      <c r="N24" s="6"/>
      <c r="O24" s="28">
        <v>34</v>
      </c>
      <c r="P24" s="28">
        <v>38</v>
      </c>
      <c r="Q24" s="6"/>
      <c r="R24" s="45"/>
    </row>
    <row r="25" spans="1:20">
      <c r="A25" s="104" t="s">
        <v>120</v>
      </c>
      <c r="B25" s="71" t="s">
        <v>66</v>
      </c>
      <c r="C25" s="16" t="s">
        <v>131</v>
      </c>
      <c r="D25" s="16"/>
      <c r="E25" s="6">
        <f t="shared" si="2"/>
        <v>36</v>
      </c>
      <c r="F25" s="6"/>
      <c r="G25" s="6">
        <f t="shared" si="3"/>
        <v>36</v>
      </c>
      <c r="H25" s="28">
        <v>32</v>
      </c>
      <c r="I25" s="28">
        <v>4</v>
      </c>
      <c r="J25" s="6"/>
      <c r="K25" s="6"/>
      <c r="L25" s="35"/>
      <c r="M25" s="46">
        <v>36</v>
      </c>
      <c r="N25" s="6"/>
      <c r="O25" s="28"/>
      <c r="P25" s="28"/>
      <c r="Q25" s="6"/>
      <c r="R25" s="45"/>
    </row>
    <row r="26" spans="1:20">
      <c r="A26" s="103" t="s">
        <v>121</v>
      </c>
      <c r="B26" s="98" t="s">
        <v>67</v>
      </c>
      <c r="C26" s="16" t="s">
        <v>135</v>
      </c>
      <c r="D26" s="16"/>
      <c r="E26" s="6">
        <f t="shared" si="2"/>
        <v>35</v>
      </c>
      <c r="F26" s="6"/>
      <c r="G26" s="6">
        <f t="shared" si="3"/>
        <v>35</v>
      </c>
      <c r="H26" s="28">
        <v>25</v>
      </c>
      <c r="I26" s="28">
        <v>10</v>
      </c>
      <c r="J26" s="6"/>
      <c r="K26" s="6"/>
      <c r="L26" s="35"/>
      <c r="M26" s="46"/>
      <c r="N26" s="6"/>
      <c r="O26" s="6"/>
      <c r="P26" s="6"/>
      <c r="Q26" s="6">
        <v>35</v>
      </c>
      <c r="R26" s="45"/>
    </row>
    <row r="27" spans="1:20" ht="40.5" customHeight="1">
      <c r="A27" s="65" t="s">
        <v>60</v>
      </c>
      <c r="B27" s="72" t="s">
        <v>115</v>
      </c>
      <c r="C27" s="18"/>
      <c r="D27" s="18"/>
      <c r="E27" s="10">
        <f>E28+E29+E30</f>
        <v>624.5</v>
      </c>
      <c r="F27" s="11"/>
      <c r="G27" s="11">
        <f>G28+G29+G30</f>
        <v>573</v>
      </c>
      <c r="H27" s="11">
        <f t="shared" ref="H27:R27" si="4">H28+H29+H30</f>
        <v>382</v>
      </c>
      <c r="I27" s="11">
        <f t="shared" si="4"/>
        <v>191</v>
      </c>
      <c r="J27" s="11">
        <f t="shared" si="4"/>
        <v>0</v>
      </c>
      <c r="K27" s="11">
        <f t="shared" si="4"/>
        <v>35</v>
      </c>
      <c r="L27" s="11">
        <f t="shared" si="4"/>
        <v>16.5</v>
      </c>
      <c r="M27" s="11">
        <f t="shared" si="4"/>
        <v>153</v>
      </c>
      <c r="N27" s="11">
        <f t="shared" si="4"/>
        <v>212</v>
      </c>
      <c r="O27" s="11">
        <f t="shared" si="4"/>
        <v>119</v>
      </c>
      <c r="P27" s="11">
        <f t="shared" si="4"/>
        <v>89</v>
      </c>
      <c r="Q27" s="11">
        <f t="shared" si="4"/>
        <v>0</v>
      </c>
      <c r="R27" s="11">
        <f t="shared" si="4"/>
        <v>0</v>
      </c>
    </row>
    <row r="28" spans="1:20">
      <c r="A28" s="28" t="s">
        <v>122</v>
      </c>
      <c r="B28" s="66" t="s">
        <v>57</v>
      </c>
      <c r="C28" s="104"/>
      <c r="D28" s="16" t="s">
        <v>88</v>
      </c>
      <c r="E28" s="6">
        <f>G28+K28+L28</f>
        <v>314.5</v>
      </c>
      <c r="F28" s="6"/>
      <c r="G28" s="28">
        <v>285</v>
      </c>
      <c r="H28" s="28">
        <v>187</v>
      </c>
      <c r="I28" s="28">
        <v>98</v>
      </c>
      <c r="J28" s="6"/>
      <c r="K28" s="6">
        <v>20</v>
      </c>
      <c r="L28" s="35">
        <v>9.5</v>
      </c>
      <c r="M28" s="46">
        <v>68</v>
      </c>
      <c r="N28" s="6">
        <v>109</v>
      </c>
      <c r="O28" s="6">
        <v>51</v>
      </c>
      <c r="P28" s="6">
        <v>57</v>
      </c>
      <c r="Q28" s="6"/>
      <c r="R28" s="45"/>
    </row>
    <row r="29" spans="1:20">
      <c r="A29" s="148" t="s">
        <v>123</v>
      </c>
      <c r="B29" s="71" t="s">
        <v>61</v>
      </c>
      <c r="C29" s="16" t="s">
        <v>132</v>
      </c>
      <c r="D29" s="165"/>
      <c r="E29" s="6">
        <f t="shared" ref="E29:E30" si="5">G29+K29+L29</f>
        <v>108</v>
      </c>
      <c r="F29" s="6"/>
      <c r="G29" s="28">
        <v>108</v>
      </c>
      <c r="H29" s="28">
        <v>33</v>
      </c>
      <c r="I29" s="28">
        <v>75</v>
      </c>
      <c r="J29" s="6"/>
      <c r="K29" s="6"/>
      <c r="L29" s="35"/>
      <c r="M29" s="46">
        <v>51</v>
      </c>
      <c r="N29" s="6">
        <v>57</v>
      </c>
      <c r="O29" s="6"/>
      <c r="P29" s="6"/>
      <c r="Q29" s="6"/>
      <c r="R29" s="45"/>
    </row>
    <row r="30" spans="1:20">
      <c r="A30" s="149" t="s">
        <v>136</v>
      </c>
      <c r="B30" s="73" t="s">
        <v>62</v>
      </c>
      <c r="C30" s="16"/>
      <c r="D30" s="16" t="s">
        <v>88</v>
      </c>
      <c r="E30" s="6">
        <f t="shared" si="5"/>
        <v>202</v>
      </c>
      <c r="F30" s="6"/>
      <c r="G30" s="28">
        <v>180</v>
      </c>
      <c r="H30" s="28">
        <v>162</v>
      </c>
      <c r="I30" s="28">
        <v>18</v>
      </c>
      <c r="J30" s="6"/>
      <c r="K30" s="6">
        <v>15</v>
      </c>
      <c r="L30" s="35">
        <v>7</v>
      </c>
      <c r="M30" s="46">
        <v>34</v>
      </c>
      <c r="N30" s="6">
        <v>46</v>
      </c>
      <c r="O30" s="6">
        <v>68</v>
      </c>
      <c r="P30" s="6">
        <v>32</v>
      </c>
      <c r="Q30" s="6"/>
      <c r="R30" s="45"/>
      <c r="S30" s="1">
        <v>15</v>
      </c>
      <c r="T30" s="1">
        <v>7</v>
      </c>
    </row>
    <row r="31" spans="1:20">
      <c r="A31" s="28" t="s">
        <v>68</v>
      </c>
      <c r="B31" s="74" t="s">
        <v>69</v>
      </c>
      <c r="C31" s="18"/>
      <c r="D31" s="18"/>
      <c r="E31" s="10">
        <f>E32+E33+E34+E35</f>
        <v>145</v>
      </c>
      <c r="F31" s="10">
        <f t="shared" ref="F31:R31" si="6">F32+F33+F34+F35</f>
        <v>0</v>
      </c>
      <c r="G31" s="10">
        <f t="shared" si="6"/>
        <v>145</v>
      </c>
      <c r="H31" s="10">
        <f t="shared" si="6"/>
        <v>77</v>
      </c>
      <c r="I31" s="10">
        <f t="shared" si="6"/>
        <v>68</v>
      </c>
      <c r="J31" s="10">
        <f t="shared" si="6"/>
        <v>0</v>
      </c>
      <c r="K31" s="10">
        <f t="shared" si="6"/>
        <v>0</v>
      </c>
      <c r="L31" s="10">
        <f t="shared" si="6"/>
        <v>0</v>
      </c>
      <c r="M31" s="10">
        <f t="shared" si="6"/>
        <v>77</v>
      </c>
      <c r="N31" s="10">
        <f t="shared" si="6"/>
        <v>0</v>
      </c>
      <c r="O31" s="10">
        <f t="shared" si="6"/>
        <v>0</v>
      </c>
      <c r="P31" s="10">
        <f t="shared" si="6"/>
        <v>0</v>
      </c>
      <c r="Q31" s="10">
        <f t="shared" si="6"/>
        <v>68</v>
      </c>
      <c r="R31" s="10">
        <f t="shared" si="6"/>
        <v>0</v>
      </c>
    </row>
    <row r="32" spans="1:20" ht="24">
      <c r="A32" s="150" t="s">
        <v>124</v>
      </c>
      <c r="B32" s="99" t="s">
        <v>70</v>
      </c>
      <c r="C32" s="16" t="s">
        <v>131</v>
      </c>
      <c r="D32" s="16"/>
      <c r="E32" s="6">
        <f>G32+K32+L32</f>
        <v>40</v>
      </c>
      <c r="F32" s="6"/>
      <c r="G32" s="28">
        <f>M32+N32+O32+P32+Q32+R32</f>
        <v>40</v>
      </c>
      <c r="H32" s="28">
        <v>10</v>
      </c>
      <c r="I32" s="28">
        <v>30</v>
      </c>
      <c r="J32" s="6"/>
      <c r="K32" s="6"/>
      <c r="L32" s="35"/>
      <c r="M32" s="44">
        <v>40</v>
      </c>
      <c r="N32" s="6"/>
      <c r="O32" s="6"/>
      <c r="P32" s="6"/>
      <c r="Q32" s="6"/>
      <c r="R32" s="45"/>
    </row>
    <row r="33" spans="1:22" ht="14.25" customHeight="1">
      <c r="A33" s="28" t="s">
        <v>125</v>
      </c>
      <c r="B33" s="100" t="s">
        <v>71</v>
      </c>
      <c r="C33" s="16" t="s">
        <v>131</v>
      </c>
      <c r="D33" s="16"/>
      <c r="E33" s="6">
        <f t="shared" ref="E33:E35" si="7">G33+K33+L33</f>
        <v>37</v>
      </c>
      <c r="F33" s="6"/>
      <c r="G33" s="28">
        <f t="shared" ref="G33:G35" si="8">M33+N33+O33+P33+Q33+R33</f>
        <v>37</v>
      </c>
      <c r="H33" s="28">
        <v>27</v>
      </c>
      <c r="I33" s="28">
        <v>10</v>
      </c>
      <c r="J33" s="6"/>
      <c r="K33" s="6"/>
      <c r="L33" s="35"/>
      <c r="M33" s="46">
        <v>37</v>
      </c>
      <c r="N33" s="6"/>
      <c r="O33" s="6"/>
      <c r="P33" s="6"/>
      <c r="Q33" s="6"/>
      <c r="R33" s="45"/>
    </row>
    <row r="34" spans="1:22" ht="24" customHeight="1">
      <c r="A34" s="28" t="s">
        <v>126</v>
      </c>
      <c r="B34" s="101" t="s">
        <v>75</v>
      </c>
      <c r="C34" s="89" t="s">
        <v>135</v>
      </c>
      <c r="D34" s="89"/>
      <c r="E34" s="6">
        <f t="shared" si="7"/>
        <v>32</v>
      </c>
      <c r="F34" s="28"/>
      <c r="G34" s="28">
        <f t="shared" si="8"/>
        <v>32</v>
      </c>
      <c r="H34" s="28">
        <v>19</v>
      </c>
      <c r="I34" s="28">
        <v>13</v>
      </c>
      <c r="J34" s="28"/>
      <c r="K34" s="28"/>
      <c r="L34" s="90"/>
      <c r="M34" s="44"/>
      <c r="N34" s="28"/>
      <c r="O34" s="28"/>
      <c r="P34" s="28"/>
      <c r="Q34" s="28">
        <v>32</v>
      </c>
      <c r="R34" s="92"/>
    </row>
    <row r="35" spans="1:22" ht="24" customHeight="1">
      <c r="A35" s="149" t="s">
        <v>127</v>
      </c>
      <c r="B35" s="101" t="s">
        <v>72</v>
      </c>
      <c r="C35" s="89" t="s">
        <v>135</v>
      </c>
      <c r="D35" s="85"/>
      <c r="E35" s="6">
        <f t="shared" si="7"/>
        <v>36</v>
      </c>
      <c r="F35" s="38"/>
      <c r="G35" s="28">
        <f t="shared" si="8"/>
        <v>36</v>
      </c>
      <c r="H35" s="166">
        <v>21</v>
      </c>
      <c r="I35" s="166">
        <v>15</v>
      </c>
      <c r="J35" s="38"/>
      <c r="K35" s="38"/>
      <c r="L35" s="86"/>
      <c r="M35" s="87"/>
      <c r="N35" s="38"/>
      <c r="O35" s="38"/>
      <c r="P35" s="38"/>
      <c r="Q35" s="38">
        <v>36</v>
      </c>
      <c r="R35" s="167"/>
    </row>
    <row r="36" spans="1:22" ht="27">
      <c r="A36" s="8" t="s">
        <v>73</v>
      </c>
      <c r="B36" s="8" t="s">
        <v>19</v>
      </c>
      <c r="C36" s="8" t="s">
        <v>53</v>
      </c>
      <c r="D36" s="8">
        <v>2</v>
      </c>
      <c r="E36" s="8">
        <f>E37+E38+E39+E40+E41+E42</f>
        <v>262</v>
      </c>
      <c r="F36" s="8">
        <f t="shared" ref="F36:R36" si="9">F37+F38+F39+F40+F41+F42</f>
        <v>29</v>
      </c>
      <c r="G36" s="8">
        <f t="shared" si="9"/>
        <v>248</v>
      </c>
      <c r="H36" s="8">
        <f t="shared" si="9"/>
        <v>104</v>
      </c>
      <c r="I36" s="8">
        <f t="shared" si="9"/>
        <v>146</v>
      </c>
      <c r="J36" s="8">
        <f t="shared" si="9"/>
        <v>0</v>
      </c>
      <c r="K36" s="8">
        <f t="shared" si="9"/>
        <v>0</v>
      </c>
      <c r="L36" s="8">
        <f t="shared" si="9"/>
        <v>14</v>
      </c>
      <c r="M36" s="8">
        <f t="shared" si="9"/>
        <v>47</v>
      </c>
      <c r="N36" s="8">
        <f t="shared" si="9"/>
        <v>0</v>
      </c>
      <c r="O36" s="8">
        <f t="shared" si="9"/>
        <v>34</v>
      </c>
      <c r="P36" s="8">
        <f t="shared" si="9"/>
        <v>119</v>
      </c>
      <c r="Q36" s="8">
        <f t="shared" si="9"/>
        <v>48</v>
      </c>
      <c r="R36" s="8">
        <f t="shared" si="9"/>
        <v>0</v>
      </c>
    </row>
    <row r="37" spans="1:22">
      <c r="A37" s="6" t="s">
        <v>137</v>
      </c>
      <c r="B37" s="75" t="s">
        <v>103</v>
      </c>
      <c r="C37" s="16" t="s">
        <v>131</v>
      </c>
      <c r="D37" s="16"/>
      <c r="E37" s="31">
        <f>G37+K37+L37</f>
        <v>47</v>
      </c>
      <c r="F37" s="6">
        <v>10</v>
      </c>
      <c r="G37" s="28">
        <f>M37+N37+O37+P37+Q37+R37</f>
        <v>47</v>
      </c>
      <c r="H37" s="6">
        <v>31</v>
      </c>
      <c r="I37" s="6">
        <v>18</v>
      </c>
      <c r="J37" s="6"/>
      <c r="K37" s="6"/>
      <c r="L37" s="35"/>
      <c r="M37" s="44">
        <v>47</v>
      </c>
      <c r="N37" s="6"/>
      <c r="O37" s="6"/>
      <c r="P37" s="6"/>
      <c r="Q37" s="6"/>
      <c r="R37" s="45"/>
    </row>
    <row r="38" spans="1:22">
      <c r="A38" s="6" t="s">
        <v>138</v>
      </c>
      <c r="B38" s="75" t="s">
        <v>104</v>
      </c>
      <c r="C38" s="16" t="s">
        <v>89</v>
      </c>
      <c r="D38" s="16"/>
      <c r="E38" s="31">
        <f t="shared" ref="E38:E42" si="10">G38+K38+L38</f>
        <v>47</v>
      </c>
      <c r="F38" s="6">
        <v>9</v>
      </c>
      <c r="G38" s="28">
        <f t="shared" ref="G38:G42" si="11">M38+N38+O38+P38+Q38+R38</f>
        <v>47</v>
      </c>
      <c r="H38" s="6">
        <v>25</v>
      </c>
      <c r="I38" s="6">
        <v>22</v>
      </c>
      <c r="J38" s="6"/>
      <c r="K38" s="6"/>
      <c r="L38" s="35"/>
      <c r="M38" s="46"/>
      <c r="N38" s="6"/>
      <c r="O38" s="6">
        <v>34</v>
      </c>
      <c r="P38" s="6">
        <v>13</v>
      </c>
      <c r="Q38" s="6"/>
      <c r="R38" s="45"/>
    </row>
    <row r="39" spans="1:22" ht="24">
      <c r="A39" s="134" t="s">
        <v>139</v>
      </c>
      <c r="B39" s="66" t="s">
        <v>105</v>
      </c>
      <c r="C39" s="16"/>
      <c r="D39" s="16" t="s">
        <v>88</v>
      </c>
      <c r="E39" s="31">
        <f t="shared" si="10"/>
        <v>35</v>
      </c>
      <c r="F39" s="6">
        <v>0</v>
      </c>
      <c r="G39" s="28">
        <v>35</v>
      </c>
      <c r="H39" s="6"/>
      <c r="I39" s="6">
        <v>35</v>
      </c>
      <c r="J39" s="6"/>
      <c r="K39" s="6"/>
      <c r="L39" s="35"/>
      <c r="M39" s="46"/>
      <c r="N39" s="6"/>
      <c r="O39" s="6"/>
      <c r="P39" s="6">
        <v>36</v>
      </c>
      <c r="Q39" s="6"/>
      <c r="R39" s="45"/>
    </row>
    <row r="40" spans="1:22">
      <c r="A40" s="135"/>
      <c r="B40" s="76" t="s">
        <v>117</v>
      </c>
      <c r="C40" s="16"/>
      <c r="D40" s="16"/>
      <c r="E40" s="31">
        <f t="shared" si="10"/>
        <v>46</v>
      </c>
      <c r="F40" s="28">
        <v>2</v>
      </c>
      <c r="G40" s="28">
        <v>39</v>
      </c>
      <c r="H40" s="6">
        <v>17</v>
      </c>
      <c r="I40" s="6">
        <v>22</v>
      </c>
      <c r="J40" s="6"/>
      <c r="K40" s="6"/>
      <c r="L40" s="36">
        <v>7</v>
      </c>
      <c r="M40" s="46"/>
      <c r="N40" s="6"/>
      <c r="O40" s="6"/>
      <c r="P40" s="6">
        <v>38</v>
      </c>
      <c r="Q40" s="6"/>
      <c r="R40" s="45"/>
      <c r="T40" s="1">
        <v>7</v>
      </c>
    </row>
    <row r="41" spans="1:22">
      <c r="A41" s="6" t="s">
        <v>140</v>
      </c>
      <c r="B41" s="75" t="s">
        <v>74</v>
      </c>
      <c r="C41" s="16"/>
      <c r="D41" s="16" t="s">
        <v>88</v>
      </c>
      <c r="E41" s="31">
        <f t="shared" si="10"/>
        <v>39</v>
      </c>
      <c r="F41" s="28">
        <v>0</v>
      </c>
      <c r="G41" s="28">
        <f t="shared" si="11"/>
        <v>32</v>
      </c>
      <c r="H41" s="6">
        <v>12</v>
      </c>
      <c r="I41" s="6">
        <v>20</v>
      </c>
      <c r="J41" s="6"/>
      <c r="K41" s="6"/>
      <c r="L41" s="36">
        <v>7</v>
      </c>
      <c r="M41" s="46"/>
      <c r="N41" s="6"/>
      <c r="O41" s="6"/>
      <c r="P41" s="6">
        <v>32</v>
      </c>
      <c r="Q41" s="6"/>
      <c r="R41" s="45"/>
      <c r="T41" s="1">
        <v>7</v>
      </c>
    </row>
    <row r="42" spans="1:22">
      <c r="A42" s="28" t="s">
        <v>141</v>
      </c>
      <c r="B42" s="67" t="s">
        <v>20</v>
      </c>
      <c r="C42" s="89" t="s">
        <v>135</v>
      </c>
      <c r="D42" s="16"/>
      <c r="E42" s="31">
        <f t="shared" si="10"/>
        <v>48</v>
      </c>
      <c r="F42" s="6">
        <v>8</v>
      </c>
      <c r="G42" s="28">
        <f t="shared" si="11"/>
        <v>48</v>
      </c>
      <c r="H42" s="6">
        <v>19</v>
      </c>
      <c r="I42" s="6">
        <v>29</v>
      </c>
      <c r="J42" s="6"/>
      <c r="K42" s="6"/>
      <c r="L42" s="35"/>
      <c r="M42" s="46"/>
      <c r="N42" s="6"/>
      <c r="O42" s="6"/>
      <c r="P42" s="6"/>
      <c r="Q42" s="6">
        <v>48</v>
      </c>
      <c r="R42" s="45"/>
    </row>
    <row r="43" spans="1:22" ht="24">
      <c r="A43" s="8" t="s">
        <v>21</v>
      </c>
      <c r="B43" s="8" t="s">
        <v>22</v>
      </c>
      <c r="C43" s="8"/>
      <c r="D43" s="8">
        <f>_ftnref6</f>
        <v>3</v>
      </c>
      <c r="E43" s="8">
        <f>E44</f>
        <v>1948</v>
      </c>
      <c r="F43" s="8">
        <f t="shared" ref="F43:R43" si="12">F44</f>
        <v>6</v>
      </c>
      <c r="G43" s="8">
        <f t="shared" si="12"/>
        <v>1948</v>
      </c>
      <c r="H43" s="8">
        <f t="shared" si="12"/>
        <v>240</v>
      </c>
      <c r="I43" s="8">
        <f t="shared" si="12"/>
        <v>131</v>
      </c>
      <c r="J43" s="8">
        <f t="shared" si="12"/>
        <v>0</v>
      </c>
      <c r="K43" s="8">
        <f t="shared" si="12"/>
        <v>9</v>
      </c>
      <c r="L43" s="8">
        <f>L45+L50+L55</f>
        <v>63</v>
      </c>
      <c r="M43" s="8">
        <f t="shared" si="12"/>
        <v>44</v>
      </c>
      <c r="N43" s="8">
        <f t="shared" si="12"/>
        <v>290</v>
      </c>
      <c r="O43" s="8">
        <f t="shared" si="12"/>
        <v>117</v>
      </c>
      <c r="P43" s="8">
        <f t="shared" si="12"/>
        <v>280</v>
      </c>
      <c r="Q43" s="8">
        <f t="shared" si="12"/>
        <v>421</v>
      </c>
      <c r="R43" s="8">
        <f t="shared" si="12"/>
        <v>756</v>
      </c>
      <c r="S43" s="1">
        <f>SUM(S13:S41)</f>
        <v>48</v>
      </c>
      <c r="T43" s="1">
        <f>SUM(T13:T41)</f>
        <v>30.5</v>
      </c>
      <c r="U43" s="83">
        <f>SUM(S43:T43)</f>
        <v>78.5</v>
      </c>
      <c r="V43" s="84" t="s">
        <v>128</v>
      </c>
    </row>
    <row r="44" spans="1:22">
      <c r="A44" s="10" t="s">
        <v>23</v>
      </c>
      <c r="B44" s="10" t="s">
        <v>24</v>
      </c>
      <c r="C44" s="10"/>
      <c r="D44" s="57">
        <v>3</v>
      </c>
      <c r="E44" s="32">
        <f>E45+E50+E55</f>
        <v>1948</v>
      </c>
      <c r="F44" s="32">
        <f t="shared" ref="F44:R44" si="13">F45+F50+F55</f>
        <v>6</v>
      </c>
      <c r="G44" s="32">
        <f t="shared" si="13"/>
        <v>1948</v>
      </c>
      <c r="H44" s="32">
        <f t="shared" si="13"/>
        <v>240</v>
      </c>
      <c r="I44" s="32">
        <f t="shared" si="13"/>
        <v>131</v>
      </c>
      <c r="J44" s="32">
        <f t="shared" si="13"/>
        <v>0</v>
      </c>
      <c r="K44" s="32">
        <f t="shared" si="13"/>
        <v>9</v>
      </c>
      <c r="L44" s="32">
        <f t="shared" si="13"/>
        <v>63</v>
      </c>
      <c r="M44" s="32">
        <f t="shared" si="13"/>
        <v>44</v>
      </c>
      <c r="N44" s="32">
        <f t="shared" si="13"/>
        <v>290</v>
      </c>
      <c r="O44" s="32">
        <f t="shared" si="13"/>
        <v>117</v>
      </c>
      <c r="P44" s="32">
        <f t="shared" si="13"/>
        <v>280</v>
      </c>
      <c r="Q44" s="32">
        <f t="shared" si="13"/>
        <v>421</v>
      </c>
      <c r="R44" s="32">
        <f t="shared" si="13"/>
        <v>756</v>
      </c>
    </row>
    <row r="45" spans="1:22" ht="36">
      <c r="A45" s="12" t="s">
        <v>25</v>
      </c>
      <c r="B45" s="77" t="s">
        <v>106</v>
      </c>
      <c r="C45" s="19"/>
      <c r="D45" s="16" t="s">
        <v>130</v>
      </c>
      <c r="E45" s="58">
        <f>E46+E47+E48+E49</f>
        <v>334</v>
      </c>
      <c r="F45" s="58">
        <f t="shared" ref="F45:R45" si="14">F46+F47+F48+F49</f>
        <v>6</v>
      </c>
      <c r="G45" s="58">
        <f t="shared" si="14"/>
        <v>334</v>
      </c>
      <c r="H45" s="58">
        <f t="shared" si="14"/>
        <v>118</v>
      </c>
      <c r="I45" s="58">
        <f t="shared" si="14"/>
        <v>72</v>
      </c>
      <c r="J45" s="58">
        <f t="shared" si="14"/>
        <v>0</v>
      </c>
      <c r="K45" s="58">
        <f t="shared" si="14"/>
        <v>5</v>
      </c>
      <c r="L45" s="58">
        <f t="shared" si="14"/>
        <v>27</v>
      </c>
      <c r="M45" s="58">
        <f t="shared" si="14"/>
        <v>44</v>
      </c>
      <c r="N45" s="58">
        <f t="shared" si="14"/>
        <v>290</v>
      </c>
      <c r="O45" s="58">
        <f t="shared" si="14"/>
        <v>0</v>
      </c>
      <c r="P45" s="58">
        <f t="shared" si="14"/>
        <v>0</v>
      </c>
      <c r="Q45" s="58">
        <f t="shared" si="14"/>
        <v>0</v>
      </c>
      <c r="R45" s="58">
        <f t="shared" si="14"/>
        <v>0</v>
      </c>
    </row>
    <row r="46" spans="1:22" ht="23.25" customHeight="1">
      <c r="A46" s="111" t="s">
        <v>26</v>
      </c>
      <c r="B46" s="67" t="s">
        <v>107</v>
      </c>
      <c r="C46" s="16"/>
      <c r="D46" s="16"/>
      <c r="E46" s="31">
        <f>G46</f>
        <v>96</v>
      </c>
      <c r="F46" s="6">
        <v>6</v>
      </c>
      <c r="G46" s="28">
        <f>M46+N46+O46+P46+Q46+R46</f>
        <v>96</v>
      </c>
      <c r="H46" s="6">
        <v>54</v>
      </c>
      <c r="I46" s="6">
        <v>42</v>
      </c>
      <c r="J46" s="6"/>
      <c r="K46" s="28"/>
      <c r="L46" s="90"/>
      <c r="M46" s="44">
        <v>44</v>
      </c>
      <c r="N46" s="6">
        <v>52</v>
      </c>
      <c r="O46" s="6"/>
      <c r="P46" s="6"/>
      <c r="Q46" s="6"/>
      <c r="R46" s="45"/>
      <c r="S46" s="84"/>
      <c r="T46" s="84"/>
      <c r="U46" s="1" t="s">
        <v>150</v>
      </c>
    </row>
    <row r="47" spans="1:22" ht="23.25" customHeight="1">
      <c r="A47" s="111" t="s">
        <v>27</v>
      </c>
      <c r="B47" s="69" t="s">
        <v>108</v>
      </c>
      <c r="C47" s="21"/>
      <c r="D47" s="16"/>
      <c r="E47" s="31">
        <f t="shared" ref="E47:E49" si="15">G47</f>
        <v>94</v>
      </c>
      <c r="F47" s="6"/>
      <c r="G47" s="28">
        <f t="shared" ref="G47:G49" si="16">M47+N47+O47+P47+Q47+R47</f>
        <v>94</v>
      </c>
      <c r="H47" s="6">
        <v>64</v>
      </c>
      <c r="I47" s="6">
        <v>30</v>
      </c>
      <c r="J47" s="6"/>
      <c r="K47" s="28">
        <v>5</v>
      </c>
      <c r="L47" s="90">
        <v>27</v>
      </c>
      <c r="M47" s="46"/>
      <c r="N47" s="6">
        <v>94</v>
      </c>
      <c r="O47" s="6"/>
      <c r="P47" s="6"/>
      <c r="Q47" s="6"/>
      <c r="R47" s="45"/>
      <c r="S47" s="84">
        <v>5</v>
      </c>
      <c r="T47" s="84">
        <v>27</v>
      </c>
      <c r="U47" s="1" t="s">
        <v>129</v>
      </c>
    </row>
    <row r="48" spans="1:22" ht="11.25" customHeight="1">
      <c r="A48" s="111" t="s">
        <v>28</v>
      </c>
      <c r="B48" s="71" t="s">
        <v>84</v>
      </c>
      <c r="C48" s="16"/>
      <c r="D48" s="16"/>
      <c r="E48" s="31">
        <f t="shared" si="15"/>
        <v>108</v>
      </c>
      <c r="F48" s="6"/>
      <c r="G48" s="28">
        <f t="shared" si="16"/>
        <v>108</v>
      </c>
      <c r="H48" s="6"/>
      <c r="I48" s="6"/>
      <c r="J48" s="6"/>
      <c r="K48" s="6"/>
      <c r="L48" s="35"/>
      <c r="M48" s="46"/>
      <c r="N48" s="28">
        <v>108</v>
      </c>
      <c r="O48" s="6"/>
      <c r="P48" s="6"/>
      <c r="Q48" s="6"/>
      <c r="R48" s="45"/>
    </row>
    <row r="49" spans="1:19">
      <c r="A49" s="111" t="s">
        <v>29</v>
      </c>
      <c r="B49" s="71" t="s">
        <v>85</v>
      </c>
      <c r="C49" s="16"/>
      <c r="D49" s="16"/>
      <c r="E49" s="31">
        <f t="shared" si="15"/>
        <v>36</v>
      </c>
      <c r="F49" s="6"/>
      <c r="G49" s="28">
        <f t="shared" si="16"/>
        <v>36</v>
      </c>
      <c r="H49" s="6"/>
      <c r="I49" s="6"/>
      <c r="J49" s="6"/>
      <c r="K49" s="6"/>
      <c r="L49" s="35"/>
      <c r="M49" s="46"/>
      <c r="N49" s="28">
        <v>36</v>
      </c>
      <c r="O49" s="6"/>
      <c r="P49" s="6"/>
      <c r="Q49" s="6"/>
      <c r="R49" s="45"/>
    </row>
    <row r="50" spans="1:19" ht="24">
      <c r="A50" s="112" t="s">
        <v>76</v>
      </c>
      <c r="B50" s="77" t="s">
        <v>109</v>
      </c>
      <c r="C50" s="20"/>
      <c r="D50" s="16" t="s">
        <v>142</v>
      </c>
      <c r="E50" s="58">
        <f>E51+E52+E53+E54</f>
        <v>799</v>
      </c>
      <c r="F50" s="58">
        <f t="shared" ref="F50:R50" si="17">F51+F52+F53+F54</f>
        <v>0</v>
      </c>
      <c r="G50" s="58">
        <f t="shared" si="17"/>
        <v>799</v>
      </c>
      <c r="H50" s="58">
        <f t="shared" si="17"/>
        <v>122</v>
      </c>
      <c r="I50" s="58">
        <f t="shared" si="17"/>
        <v>59</v>
      </c>
      <c r="J50" s="58">
        <f t="shared" si="17"/>
        <v>0</v>
      </c>
      <c r="K50" s="58">
        <f t="shared" si="17"/>
        <v>2</v>
      </c>
      <c r="L50" s="58">
        <f t="shared" si="17"/>
        <v>18</v>
      </c>
      <c r="M50" s="58">
        <f t="shared" si="17"/>
        <v>0</v>
      </c>
      <c r="N50" s="58">
        <f t="shared" si="17"/>
        <v>0</v>
      </c>
      <c r="O50" s="58">
        <f t="shared" si="17"/>
        <v>70</v>
      </c>
      <c r="P50" s="58">
        <f t="shared" si="17"/>
        <v>202</v>
      </c>
      <c r="Q50" s="58">
        <f t="shared" si="17"/>
        <v>183</v>
      </c>
      <c r="R50" s="58">
        <f t="shared" si="17"/>
        <v>324</v>
      </c>
    </row>
    <row r="51" spans="1:19" ht="60">
      <c r="A51" s="111" t="s">
        <v>77</v>
      </c>
      <c r="B51" s="75" t="s">
        <v>110</v>
      </c>
      <c r="C51" s="16"/>
      <c r="D51" s="16"/>
      <c r="E51" s="31">
        <f>G51</f>
        <v>70</v>
      </c>
      <c r="F51" s="6"/>
      <c r="G51" s="6">
        <f>M51+N51+O51+P51+Q51+R51</f>
        <v>70</v>
      </c>
      <c r="H51" s="6">
        <v>40</v>
      </c>
      <c r="I51" s="6">
        <v>30</v>
      </c>
      <c r="J51" s="6"/>
      <c r="K51" s="6"/>
      <c r="L51" s="90"/>
      <c r="M51" s="44"/>
      <c r="N51" s="28"/>
      <c r="O51" s="28">
        <v>70</v>
      </c>
      <c r="P51" s="28">
        <v>0</v>
      </c>
      <c r="Q51" s="28"/>
      <c r="R51" s="92"/>
      <c r="S51" s="110" t="s">
        <v>151</v>
      </c>
    </row>
    <row r="52" spans="1:19" ht="22.5">
      <c r="A52" s="111" t="s">
        <v>78</v>
      </c>
      <c r="B52" s="78" t="s">
        <v>118</v>
      </c>
      <c r="C52" s="16"/>
      <c r="D52" s="16"/>
      <c r="E52" s="31">
        <f t="shared" ref="E52:E54" si="18">G52</f>
        <v>111</v>
      </c>
      <c r="F52" s="6"/>
      <c r="G52" s="6">
        <f>K52+L52+M52+N52+O52+P52+Q52+R52</f>
        <v>111</v>
      </c>
      <c r="H52" s="6">
        <v>82</v>
      </c>
      <c r="I52" s="6">
        <v>29</v>
      </c>
      <c r="J52" s="6"/>
      <c r="K52" s="28">
        <v>2</v>
      </c>
      <c r="L52" s="90"/>
      <c r="M52" s="44"/>
      <c r="N52" s="28"/>
      <c r="O52" s="28"/>
      <c r="P52" s="28">
        <v>22</v>
      </c>
      <c r="Q52" s="28">
        <v>87</v>
      </c>
      <c r="R52" s="92"/>
      <c r="S52" s="110"/>
    </row>
    <row r="53" spans="1:19">
      <c r="A53" s="111" t="s">
        <v>30</v>
      </c>
      <c r="B53" s="71" t="s">
        <v>84</v>
      </c>
      <c r="C53" s="16"/>
      <c r="D53" s="16"/>
      <c r="E53" s="31">
        <f t="shared" si="18"/>
        <v>546</v>
      </c>
      <c r="F53" s="6"/>
      <c r="G53" s="6">
        <f>K53+L53+M53+N53+O53+P53+Q53+R53</f>
        <v>546</v>
      </c>
      <c r="H53" s="6"/>
      <c r="I53" s="6"/>
      <c r="J53" s="6"/>
      <c r="K53" s="6"/>
      <c r="L53" s="35">
        <v>18</v>
      </c>
      <c r="M53" s="46"/>
      <c r="N53" s="6"/>
      <c r="O53" s="6"/>
      <c r="P53" s="28">
        <v>108</v>
      </c>
      <c r="Q53" s="28">
        <v>96</v>
      </c>
      <c r="R53" s="92">
        <v>324</v>
      </c>
    </row>
    <row r="54" spans="1:19">
      <c r="A54" s="111" t="s">
        <v>31</v>
      </c>
      <c r="B54" s="71" t="s">
        <v>85</v>
      </c>
      <c r="C54" s="16"/>
      <c r="D54" s="16"/>
      <c r="E54" s="31">
        <f t="shared" si="18"/>
        <v>72</v>
      </c>
      <c r="F54" s="6"/>
      <c r="G54" s="6">
        <f>K54+L54+M54+N54+O54+P54+Q54+R54</f>
        <v>72</v>
      </c>
      <c r="H54" s="6"/>
      <c r="I54" s="6"/>
      <c r="J54" s="6"/>
      <c r="K54" s="6"/>
      <c r="L54" s="35"/>
      <c r="M54" s="46"/>
      <c r="N54" s="6"/>
      <c r="O54" s="6"/>
      <c r="P54" s="28">
        <v>72</v>
      </c>
      <c r="Q54" s="28"/>
      <c r="R54" s="92"/>
    </row>
    <row r="55" spans="1:19" ht="24">
      <c r="A55" s="112" t="s">
        <v>79</v>
      </c>
      <c r="B55" s="77" t="s">
        <v>111</v>
      </c>
      <c r="C55" s="20"/>
      <c r="D55" s="16" t="s">
        <v>142</v>
      </c>
      <c r="E55" s="58">
        <f>E56+E57+E58+E59</f>
        <v>815</v>
      </c>
      <c r="F55" s="12"/>
      <c r="G55" s="33">
        <f>SUM(G56:G59)</f>
        <v>815</v>
      </c>
      <c r="H55" s="12"/>
      <c r="I55" s="12"/>
      <c r="J55" s="12"/>
      <c r="K55" s="12">
        <f>K56+K57+K58+K59</f>
        <v>2</v>
      </c>
      <c r="L55" s="168">
        <f>L56+L57+L58+L59</f>
        <v>18</v>
      </c>
      <c r="M55" s="169"/>
      <c r="N55" s="12"/>
      <c r="O55" s="12">
        <f>SUM(O56:O59)</f>
        <v>47</v>
      </c>
      <c r="P55" s="12">
        <f>SUM(P56:P59)</f>
        <v>78</v>
      </c>
      <c r="Q55" s="12">
        <f>SUM(Q56:Q59)</f>
        <v>238</v>
      </c>
      <c r="R55" s="170">
        <f>SUM(R56:R59)</f>
        <v>432</v>
      </c>
    </row>
    <row r="56" spans="1:19" ht="60">
      <c r="A56" s="111" t="s">
        <v>80</v>
      </c>
      <c r="B56" s="67" t="s">
        <v>112</v>
      </c>
      <c r="C56" s="16"/>
      <c r="D56" s="16"/>
      <c r="E56" s="31">
        <f>G56</f>
        <v>36</v>
      </c>
      <c r="F56" s="6"/>
      <c r="G56" s="6">
        <f>K56+L56+M56+N56+O56+P56+Q56+R56</f>
        <v>36</v>
      </c>
      <c r="H56" s="6">
        <v>18</v>
      </c>
      <c r="I56" s="6">
        <v>18</v>
      </c>
      <c r="J56" s="6"/>
      <c r="K56" s="6"/>
      <c r="L56" s="90">
        <v>0</v>
      </c>
      <c r="M56" s="44"/>
      <c r="N56" s="28"/>
      <c r="O56" s="28">
        <v>36</v>
      </c>
      <c r="P56" s="28">
        <v>0</v>
      </c>
      <c r="Q56" s="28"/>
      <c r="R56" s="92"/>
      <c r="S56" s="110" t="s">
        <v>151</v>
      </c>
    </row>
    <row r="57" spans="1:19" ht="22.5">
      <c r="A57" s="111" t="s">
        <v>81</v>
      </c>
      <c r="B57" s="79" t="s">
        <v>113</v>
      </c>
      <c r="C57" s="16"/>
      <c r="D57" s="16"/>
      <c r="E57" s="31">
        <f t="shared" ref="E57:E59" si="19">G57</f>
        <v>113</v>
      </c>
      <c r="F57" s="6">
        <v>0</v>
      </c>
      <c r="G57" s="6">
        <f t="shared" ref="G57:G59" si="20">K57+L57+M57+N57+O57+P57+Q57+R57</f>
        <v>113</v>
      </c>
      <c r="H57" s="6">
        <v>61</v>
      </c>
      <c r="I57" s="6">
        <v>52</v>
      </c>
      <c r="J57" s="6"/>
      <c r="K57" s="28">
        <v>2</v>
      </c>
      <c r="L57" s="90">
        <v>0</v>
      </c>
      <c r="M57" s="44"/>
      <c r="N57" s="28"/>
      <c r="O57" s="28">
        <v>11</v>
      </c>
      <c r="P57" s="28">
        <v>42</v>
      </c>
      <c r="Q57" s="28">
        <v>58</v>
      </c>
      <c r="R57" s="92"/>
      <c r="S57" s="110"/>
    </row>
    <row r="58" spans="1:19">
      <c r="A58" s="6" t="s">
        <v>82</v>
      </c>
      <c r="B58" s="71" t="s">
        <v>84</v>
      </c>
      <c r="C58" s="16"/>
      <c r="D58" s="16"/>
      <c r="E58" s="31">
        <f t="shared" si="19"/>
        <v>216</v>
      </c>
      <c r="F58" s="6"/>
      <c r="G58" s="6">
        <f t="shared" si="20"/>
        <v>216</v>
      </c>
      <c r="H58" s="6"/>
      <c r="I58" s="6"/>
      <c r="J58" s="6"/>
      <c r="K58" s="6"/>
      <c r="L58" s="35"/>
      <c r="M58" s="46"/>
      <c r="N58" s="6"/>
      <c r="O58" s="6"/>
      <c r="P58" s="28">
        <v>36</v>
      </c>
      <c r="Q58" s="28">
        <v>180</v>
      </c>
      <c r="R58" s="92"/>
    </row>
    <row r="59" spans="1:19">
      <c r="A59" s="6" t="s">
        <v>83</v>
      </c>
      <c r="B59" s="71" t="s">
        <v>85</v>
      </c>
      <c r="C59" s="16"/>
      <c r="D59" s="16"/>
      <c r="E59" s="31">
        <f t="shared" si="19"/>
        <v>450</v>
      </c>
      <c r="F59" s="6"/>
      <c r="G59" s="6">
        <f t="shared" si="20"/>
        <v>450</v>
      </c>
      <c r="H59" s="6"/>
      <c r="I59" s="6"/>
      <c r="J59" s="6"/>
      <c r="K59" s="6"/>
      <c r="L59" s="35">
        <v>18</v>
      </c>
      <c r="M59" s="46"/>
      <c r="N59" s="6"/>
      <c r="O59" s="6"/>
      <c r="P59" s="28"/>
      <c r="Q59" s="28"/>
      <c r="R59" s="92">
        <v>432</v>
      </c>
    </row>
    <row r="60" spans="1:19">
      <c r="A60" s="13"/>
      <c r="B60" s="80" t="s">
        <v>34</v>
      </c>
      <c r="C60" s="132"/>
      <c r="D60" s="133"/>
      <c r="E60" s="13">
        <f>E43+E36+E11</f>
        <v>4356</v>
      </c>
      <c r="F60" s="13"/>
      <c r="G60" s="13">
        <f>G43+G36++G11</f>
        <v>4248</v>
      </c>
      <c r="H60" s="13"/>
      <c r="I60" s="13"/>
      <c r="J60" s="13"/>
      <c r="K60" s="13">
        <f>K43+K11</f>
        <v>77</v>
      </c>
      <c r="L60" s="171">
        <f>L43+L36+L31+L11</f>
        <v>103</v>
      </c>
      <c r="M60" s="172">
        <f t="shared" ref="M60:R60" si="21">M43+M36+M27+M12</f>
        <v>535</v>
      </c>
      <c r="N60" s="13">
        <f t="shared" si="21"/>
        <v>864</v>
      </c>
      <c r="O60" s="13">
        <f t="shared" si="21"/>
        <v>612</v>
      </c>
      <c r="P60" s="13">
        <f t="shared" si="21"/>
        <v>792</v>
      </c>
      <c r="Q60" s="13">
        <f t="shared" si="21"/>
        <v>504</v>
      </c>
      <c r="R60" s="173">
        <f t="shared" si="21"/>
        <v>756</v>
      </c>
    </row>
    <row r="61" spans="1:19">
      <c r="A61" s="6"/>
      <c r="B61" s="66" t="s">
        <v>144</v>
      </c>
      <c r="C61" s="81"/>
      <c r="D61" s="82"/>
      <c r="E61" s="6">
        <v>108</v>
      </c>
      <c r="F61" s="6"/>
      <c r="G61" s="6">
        <v>108</v>
      </c>
      <c r="H61" s="6"/>
      <c r="I61" s="6"/>
      <c r="J61" s="6"/>
      <c r="K61" s="6"/>
      <c r="L61" s="35"/>
      <c r="M61" s="46"/>
      <c r="N61" s="6"/>
      <c r="O61" s="6"/>
      <c r="P61" s="6"/>
      <c r="Q61" s="6"/>
      <c r="R61" s="45"/>
    </row>
    <row r="62" spans="1:19">
      <c r="A62" s="6"/>
      <c r="B62" s="66" t="s">
        <v>143</v>
      </c>
      <c r="C62" s="6"/>
      <c r="D62" s="6"/>
      <c r="E62" s="6"/>
      <c r="F62" s="6"/>
      <c r="G62" s="6"/>
      <c r="H62" s="6"/>
      <c r="I62" s="6"/>
      <c r="J62" s="6"/>
      <c r="K62" s="6"/>
      <c r="L62" s="35"/>
      <c r="M62" s="46"/>
      <c r="N62" s="6"/>
      <c r="O62" s="6"/>
      <c r="P62" s="6"/>
      <c r="Q62" s="6"/>
      <c r="R62" s="45"/>
    </row>
    <row r="63" spans="1:19" ht="42.75" customHeight="1">
      <c r="A63" s="7" t="s">
        <v>32</v>
      </c>
      <c r="B63" s="66" t="s">
        <v>86</v>
      </c>
      <c r="C63" s="7"/>
      <c r="D63" s="7"/>
      <c r="E63" s="7">
        <v>72</v>
      </c>
      <c r="F63" s="7"/>
      <c r="G63" s="7">
        <v>72</v>
      </c>
      <c r="H63" s="7"/>
      <c r="I63" s="7"/>
      <c r="J63" s="7"/>
      <c r="K63" s="7"/>
      <c r="L63" s="37"/>
      <c r="M63" s="52"/>
      <c r="N63" s="7"/>
      <c r="O63" s="7"/>
      <c r="P63" s="7"/>
      <c r="Q63" s="7"/>
      <c r="R63" s="53"/>
    </row>
    <row r="64" spans="1:19">
      <c r="A64" s="7"/>
      <c r="B64" s="66" t="s">
        <v>33</v>
      </c>
      <c r="C64" s="7"/>
      <c r="D64" s="7"/>
      <c r="E64" s="7"/>
      <c r="F64" s="7"/>
      <c r="G64" s="7"/>
      <c r="H64" s="7"/>
      <c r="I64" s="7"/>
      <c r="J64" s="7"/>
      <c r="K64" s="7"/>
      <c r="L64" s="37"/>
      <c r="M64" s="52"/>
      <c r="N64" s="7"/>
      <c r="O64" s="7"/>
      <c r="P64" s="7"/>
      <c r="Q64" s="7"/>
      <c r="R64" s="53"/>
    </row>
    <row r="65" spans="1:19" ht="12.75" thickBot="1">
      <c r="A65" s="131" t="s">
        <v>34</v>
      </c>
      <c r="B65" s="131"/>
      <c r="C65" s="13">
        <v>19</v>
      </c>
      <c r="D65" s="13">
        <v>8</v>
      </c>
      <c r="E65" s="13"/>
      <c r="F65" s="13"/>
      <c r="G65" s="13"/>
      <c r="H65" s="13"/>
      <c r="I65" s="13"/>
      <c r="J65" s="13"/>
      <c r="K65" s="13"/>
      <c r="L65" s="171"/>
      <c r="M65" s="174"/>
      <c r="N65" s="175"/>
      <c r="O65" s="175"/>
      <c r="P65" s="175"/>
      <c r="Q65" s="175"/>
      <c r="R65" s="176"/>
    </row>
    <row r="66" spans="1:19">
      <c r="A66" s="7"/>
      <c r="B66" s="7"/>
      <c r="C66" s="6"/>
      <c r="D66" s="7"/>
      <c r="E66" s="7"/>
      <c r="F66" s="6"/>
      <c r="G66" s="6"/>
      <c r="H66" s="6"/>
      <c r="I66" s="6"/>
      <c r="J66" s="6"/>
      <c r="K66" s="6"/>
      <c r="L66" s="6"/>
      <c r="M66" s="38"/>
      <c r="N66" s="38"/>
      <c r="O66" s="38"/>
      <c r="P66" s="38"/>
      <c r="Q66" s="38"/>
      <c r="R66" s="38"/>
    </row>
    <row r="67" spans="1:19" ht="48">
      <c r="A67" s="129" t="s">
        <v>46</v>
      </c>
      <c r="B67" s="177"/>
      <c r="C67" s="177"/>
      <c r="D67" s="177"/>
      <c r="E67" s="177"/>
      <c r="F67" s="178"/>
      <c r="G67" s="130" t="s">
        <v>34</v>
      </c>
      <c r="H67" s="6" t="s">
        <v>35</v>
      </c>
      <c r="I67" s="7"/>
      <c r="J67" s="7"/>
      <c r="K67" s="7"/>
      <c r="L67" s="7"/>
      <c r="M67" s="7">
        <f>M57+M56+M52+M51+M47+M46+M42+M41+M40+M39+M38+M37+M35+M34+M33+M32+M30+M29+M28+M26+M25+M24+M23+M22+M21+M20+M19+M18+M17+M16+M15+M14+M13</f>
        <v>612</v>
      </c>
      <c r="N67" s="7">
        <f t="shared" ref="N67:R67" si="22">N57+N56+N52+N51+N47+N46+N42+N41+N40+N39+N38+N37+N35+N34+N33+N32+N30+N29+N28+N26+N25+N24+N23+N22+N21+N20+N19+N18+N17+N16+N15+N14+N13</f>
        <v>720</v>
      </c>
      <c r="O67" s="7">
        <f t="shared" si="22"/>
        <v>612</v>
      </c>
      <c r="P67" s="7">
        <f t="shared" si="22"/>
        <v>576</v>
      </c>
      <c r="Q67" s="7">
        <f t="shared" si="22"/>
        <v>296</v>
      </c>
      <c r="R67" s="7">
        <f t="shared" si="22"/>
        <v>0</v>
      </c>
      <c r="S67" s="1">
        <f>SUM(M67:R67)</f>
        <v>2816</v>
      </c>
    </row>
    <row r="68" spans="1:19" ht="48">
      <c r="A68" s="179"/>
      <c r="B68" s="180"/>
      <c r="C68" s="180"/>
      <c r="D68" s="180"/>
      <c r="E68" s="180"/>
      <c r="F68" s="181"/>
      <c r="G68" s="130"/>
      <c r="H68" s="6" t="s">
        <v>36</v>
      </c>
      <c r="I68" s="7"/>
      <c r="J68" s="7"/>
      <c r="K68" s="7"/>
      <c r="L68" s="7"/>
      <c r="M68" s="7">
        <f>M58+M53+M48</f>
        <v>0</v>
      </c>
      <c r="N68" s="7">
        <f t="shared" ref="N68:R68" si="23">N58+N53+N48</f>
        <v>108</v>
      </c>
      <c r="O68" s="7">
        <f t="shared" si="23"/>
        <v>0</v>
      </c>
      <c r="P68" s="7">
        <f t="shared" si="23"/>
        <v>144</v>
      </c>
      <c r="Q68" s="7">
        <f t="shared" si="23"/>
        <v>276</v>
      </c>
      <c r="R68" s="7">
        <f t="shared" si="23"/>
        <v>324</v>
      </c>
      <c r="S68" s="1">
        <f>SUM(M68:R68)</f>
        <v>852</v>
      </c>
    </row>
    <row r="69" spans="1:19" ht="60">
      <c r="A69" s="179"/>
      <c r="B69" s="180"/>
      <c r="C69" s="180"/>
      <c r="D69" s="180"/>
      <c r="E69" s="180"/>
      <c r="F69" s="181"/>
      <c r="G69" s="130"/>
      <c r="H69" s="6" t="s">
        <v>37</v>
      </c>
      <c r="I69" s="7"/>
      <c r="J69" s="7"/>
      <c r="K69" s="7"/>
      <c r="L69" s="7"/>
      <c r="M69" s="7">
        <f>M59+M54+M49</f>
        <v>0</v>
      </c>
      <c r="N69" s="7">
        <f t="shared" ref="N69:R69" si="24">N59+N54+N49</f>
        <v>36</v>
      </c>
      <c r="O69" s="7">
        <f t="shared" si="24"/>
        <v>0</v>
      </c>
      <c r="P69" s="7">
        <f t="shared" si="24"/>
        <v>72</v>
      </c>
      <c r="Q69" s="7">
        <f t="shared" si="24"/>
        <v>0</v>
      </c>
      <c r="R69" s="7">
        <f t="shared" si="24"/>
        <v>432</v>
      </c>
      <c r="S69" s="1">
        <f>SUM(M69:R69)</f>
        <v>540</v>
      </c>
    </row>
    <row r="70" spans="1:19" ht="13.5" customHeight="1">
      <c r="A70" s="179"/>
      <c r="B70" s="180"/>
      <c r="C70" s="180"/>
      <c r="D70" s="180"/>
      <c r="E70" s="180"/>
      <c r="F70" s="181"/>
      <c r="G70" s="130"/>
      <c r="H70" s="6" t="s">
        <v>38</v>
      </c>
      <c r="I70" s="6"/>
      <c r="J70" s="6"/>
      <c r="K70" s="6"/>
      <c r="L70" s="6"/>
      <c r="M70" s="6">
        <v>0</v>
      </c>
      <c r="N70" s="6">
        <v>1</v>
      </c>
      <c r="O70" s="6">
        <v>0</v>
      </c>
      <c r="P70" s="6">
        <v>5</v>
      </c>
      <c r="Q70" s="6">
        <v>0</v>
      </c>
      <c r="R70" s="6">
        <v>2</v>
      </c>
      <c r="S70" s="1">
        <f>SUM(M70:R70)</f>
        <v>8</v>
      </c>
    </row>
    <row r="71" spans="1:19" ht="25.5" customHeight="1">
      <c r="A71" s="182"/>
      <c r="B71" s="183"/>
      <c r="C71" s="183"/>
      <c r="D71" s="183"/>
      <c r="E71" s="183"/>
      <c r="F71" s="184"/>
      <c r="G71" s="130"/>
      <c r="H71" s="6" t="s">
        <v>39</v>
      </c>
      <c r="I71" s="6"/>
      <c r="J71" s="6"/>
      <c r="K71" s="6"/>
      <c r="L71" s="6"/>
      <c r="M71" s="6">
        <v>4</v>
      </c>
      <c r="N71" s="6">
        <v>1</v>
      </c>
      <c r="O71" s="6">
        <v>3</v>
      </c>
      <c r="P71" s="6">
        <v>7</v>
      </c>
      <c r="Q71" s="6">
        <v>4</v>
      </c>
      <c r="R71" s="6">
        <v>0</v>
      </c>
      <c r="S71" s="1">
        <f>SUM(M71:R71)</f>
        <v>19</v>
      </c>
    </row>
    <row r="72" spans="1:19">
      <c r="A72" s="128"/>
      <c r="B72" s="128"/>
    </row>
    <row r="74" spans="1:19" ht="20.25">
      <c r="A74" s="2"/>
      <c r="B74" s="113"/>
    </row>
    <row r="75" spans="1:19">
      <c r="A75" s="3"/>
    </row>
    <row r="76" spans="1:19">
      <c r="A76" s="3"/>
    </row>
    <row r="77" spans="1:19">
      <c r="A77" s="3"/>
    </row>
    <row r="78" spans="1:19">
      <c r="A78" s="3"/>
    </row>
    <row r="79" spans="1:19">
      <c r="A79" s="2"/>
    </row>
    <row r="80" spans="1:19">
      <c r="A80" s="4"/>
    </row>
    <row r="81" spans="1:1">
      <c r="A81" s="4"/>
    </row>
    <row r="82" spans="1:1">
      <c r="A82" s="2"/>
    </row>
    <row r="83" spans="1:1">
      <c r="A83" s="4"/>
    </row>
    <row r="84" spans="1:1">
      <c r="A84" s="2"/>
    </row>
  </sheetData>
  <mergeCells count="37">
    <mergeCell ref="A72:B72"/>
    <mergeCell ref="D5:D9"/>
    <mergeCell ref="A67:F71"/>
    <mergeCell ref="G67:G71"/>
    <mergeCell ref="A65:B65"/>
    <mergeCell ref="C60:D60"/>
    <mergeCell ref="A39:A40"/>
    <mergeCell ref="A2:A9"/>
    <mergeCell ref="E4:E9"/>
    <mergeCell ref="F4:F9"/>
    <mergeCell ref="G4:L4"/>
    <mergeCell ref="B2:B9"/>
    <mergeCell ref="G5:G9"/>
    <mergeCell ref="H5:I5"/>
    <mergeCell ref="J5:J9"/>
    <mergeCell ref="C2:D2"/>
    <mergeCell ref="C3:C4"/>
    <mergeCell ref="D3:D4"/>
    <mergeCell ref="K5:K9"/>
    <mergeCell ref="L5:L9"/>
    <mergeCell ref="E2:L3"/>
    <mergeCell ref="H6:H9"/>
    <mergeCell ref="C5:C9"/>
    <mergeCell ref="I20:I22"/>
    <mergeCell ref="H20:H22"/>
    <mergeCell ref="M2:R3"/>
    <mergeCell ref="M4:N4"/>
    <mergeCell ref="M6:M9"/>
    <mergeCell ref="N6:N9"/>
    <mergeCell ref="O6:O9"/>
    <mergeCell ref="P6:P9"/>
    <mergeCell ref="Q6:Q9"/>
    <mergeCell ref="O4:P4"/>
    <mergeCell ref="Q4:R4"/>
    <mergeCell ref="M5:R5"/>
    <mergeCell ref="R6:R9"/>
    <mergeCell ref="I6:I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topLeftCell="A55" zoomScale="115" zoomScaleNormal="115" workbookViewId="0">
      <selection activeCell="B46" sqref="B46"/>
    </sheetView>
  </sheetViews>
  <sheetFormatPr defaultRowHeight="12"/>
  <cols>
    <col min="1" max="1" width="8.28515625" style="1" customWidth="1"/>
    <col min="2" max="2" width="32.5703125" style="1" customWidth="1"/>
    <col min="3" max="3" width="6.85546875" style="1" customWidth="1"/>
    <col min="4" max="4" width="7.42578125" style="1" customWidth="1"/>
    <col min="5" max="5" width="4.85546875" style="1" customWidth="1"/>
    <col min="6" max="6" width="5.85546875" style="1" customWidth="1"/>
    <col min="7" max="7" width="4.42578125" style="1" customWidth="1"/>
    <col min="8" max="8" width="4.85546875" style="1" customWidth="1"/>
    <col min="9" max="9" width="3.85546875" style="1" customWidth="1"/>
    <col min="10" max="10" width="4.5703125" style="1" customWidth="1"/>
    <col min="11" max="16384" width="9.140625" style="1"/>
  </cols>
  <sheetData>
    <row r="1" spans="1:10">
      <c r="A1" s="59" t="s">
        <v>44</v>
      </c>
      <c r="B1" s="60" t="s">
        <v>145</v>
      </c>
      <c r="C1" s="139" t="s">
        <v>149</v>
      </c>
      <c r="D1" s="139"/>
      <c r="E1" s="139"/>
      <c r="F1" s="139"/>
      <c r="G1" s="139"/>
      <c r="H1" s="139"/>
      <c r="I1" s="139"/>
      <c r="J1" s="139"/>
    </row>
    <row r="2" spans="1:10" ht="41.25" customHeight="1">
      <c r="A2" s="130" t="s">
        <v>0</v>
      </c>
      <c r="B2" s="123" t="s">
        <v>43</v>
      </c>
      <c r="C2" s="138" t="s">
        <v>40</v>
      </c>
      <c r="D2" s="136"/>
      <c r="E2" s="117" t="s">
        <v>2</v>
      </c>
      <c r="F2" s="117"/>
      <c r="G2" s="117"/>
      <c r="H2" s="117"/>
      <c r="I2" s="117"/>
      <c r="J2" s="117"/>
    </row>
    <row r="3" spans="1:10" ht="12.75" customHeight="1">
      <c r="A3" s="130"/>
      <c r="B3" s="136"/>
      <c r="C3" s="125"/>
      <c r="D3" s="125"/>
      <c r="E3" s="117"/>
      <c r="F3" s="117"/>
      <c r="G3" s="117"/>
      <c r="H3" s="117"/>
      <c r="I3" s="117"/>
      <c r="J3" s="117"/>
    </row>
    <row r="4" spans="1:10" ht="12" customHeight="1">
      <c r="A4" s="130"/>
      <c r="B4" s="136"/>
      <c r="C4" s="126"/>
      <c r="D4" s="126"/>
      <c r="E4" s="117" t="s">
        <v>6</v>
      </c>
      <c r="F4" s="117"/>
      <c r="G4" s="123" t="s">
        <v>7</v>
      </c>
      <c r="H4" s="123"/>
      <c r="I4" s="123" t="s">
        <v>8</v>
      </c>
      <c r="J4" s="123"/>
    </row>
    <row r="5" spans="1:10" ht="33.75" customHeight="1">
      <c r="A5" s="130"/>
      <c r="B5" s="136"/>
      <c r="C5" s="127" t="s">
        <v>9</v>
      </c>
      <c r="D5" s="127" t="s">
        <v>10</v>
      </c>
      <c r="E5" s="123" t="s">
        <v>42</v>
      </c>
      <c r="F5" s="123"/>
      <c r="G5" s="123"/>
      <c r="H5" s="123"/>
      <c r="I5" s="123"/>
      <c r="J5" s="123"/>
    </row>
    <row r="6" spans="1:10" ht="24" customHeight="1">
      <c r="A6" s="130"/>
      <c r="B6" s="136"/>
      <c r="C6" s="127"/>
      <c r="D6" s="127"/>
      <c r="E6" s="118" t="s">
        <v>47</v>
      </c>
      <c r="F6" s="118" t="s">
        <v>48</v>
      </c>
      <c r="G6" s="118" t="s">
        <v>49</v>
      </c>
      <c r="H6" s="118" t="s">
        <v>50</v>
      </c>
      <c r="I6" s="118" t="s">
        <v>51</v>
      </c>
      <c r="J6" s="118" t="s">
        <v>52</v>
      </c>
    </row>
    <row r="7" spans="1:10" ht="12" customHeight="1">
      <c r="A7" s="130"/>
      <c r="B7" s="136"/>
      <c r="C7" s="127"/>
      <c r="D7" s="127"/>
      <c r="E7" s="119"/>
      <c r="F7" s="121"/>
      <c r="G7" s="119"/>
      <c r="H7" s="119"/>
      <c r="I7" s="119"/>
      <c r="J7" s="119"/>
    </row>
    <row r="8" spans="1:10" ht="12" customHeight="1">
      <c r="A8" s="130"/>
      <c r="B8" s="136"/>
      <c r="C8" s="127"/>
      <c r="D8" s="127"/>
      <c r="E8" s="119"/>
      <c r="F8" s="121"/>
      <c r="G8" s="119"/>
      <c r="H8" s="119"/>
      <c r="I8" s="119"/>
      <c r="J8" s="119"/>
    </row>
    <row r="9" spans="1:10" ht="78" customHeight="1">
      <c r="A9" s="130"/>
      <c r="B9" s="136"/>
      <c r="C9" s="127"/>
      <c r="D9" s="127"/>
      <c r="E9" s="120"/>
      <c r="F9" s="122"/>
      <c r="G9" s="120"/>
      <c r="H9" s="120"/>
      <c r="I9" s="120"/>
      <c r="J9" s="120"/>
    </row>
    <row r="10" spans="1:10" ht="12.75" thickBot="1">
      <c r="A10" s="107">
        <v>1</v>
      </c>
      <c r="B10" s="107">
        <v>2</v>
      </c>
      <c r="C10" s="107">
        <v>3</v>
      </c>
      <c r="D10" s="107">
        <v>4</v>
      </c>
      <c r="E10" s="108">
        <v>13</v>
      </c>
      <c r="F10" s="108">
        <v>14</v>
      </c>
      <c r="G10" s="108">
        <v>15</v>
      </c>
      <c r="H10" s="108">
        <v>16</v>
      </c>
      <c r="I10" s="108">
        <v>17</v>
      </c>
      <c r="J10" s="108">
        <v>18</v>
      </c>
    </row>
    <row r="11" spans="1:10">
      <c r="A11" s="8" t="s">
        <v>17</v>
      </c>
      <c r="B11" s="8" t="s">
        <v>18</v>
      </c>
      <c r="C11" s="8"/>
      <c r="D11" s="9"/>
      <c r="E11" s="39"/>
      <c r="F11" s="40"/>
      <c r="G11" s="40"/>
      <c r="H11" s="40"/>
      <c r="I11" s="40"/>
      <c r="J11" s="41"/>
    </row>
    <row r="12" spans="1:10">
      <c r="A12" s="65" t="s">
        <v>60</v>
      </c>
      <c r="B12" s="10" t="s">
        <v>87</v>
      </c>
      <c r="C12" s="14"/>
      <c r="D12" s="15" t="s">
        <v>119</v>
      </c>
      <c r="E12" s="42"/>
      <c r="F12" s="10"/>
      <c r="G12" s="10"/>
      <c r="H12" s="10"/>
      <c r="I12" s="10"/>
      <c r="J12" s="43"/>
    </row>
    <row r="13" spans="1:10">
      <c r="A13" s="102" t="s">
        <v>91</v>
      </c>
      <c r="B13" s="66" t="s">
        <v>54</v>
      </c>
      <c r="C13" s="16"/>
      <c r="D13" s="16" t="s">
        <v>88</v>
      </c>
      <c r="E13" s="44"/>
      <c r="F13" s="28"/>
      <c r="G13" s="28"/>
      <c r="H13" s="95" t="s">
        <v>146</v>
      </c>
      <c r="I13" s="6"/>
      <c r="J13" s="45"/>
    </row>
    <row r="14" spans="1:10">
      <c r="A14" s="6" t="s">
        <v>92</v>
      </c>
      <c r="B14" s="66" t="s">
        <v>55</v>
      </c>
      <c r="C14" s="16" t="s">
        <v>89</v>
      </c>
      <c r="D14" s="16"/>
      <c r="E14" s="44"/>
      <c r="F14" s="28"/>
      <c r="G14" s="28"/>
      <c r="H14" s="91" t="s">
        <v>147</v>
      </c>
      <c r="I14" s="6"/>
      <c r="J14" s="45"/>
    </row>
    <row r="15" spans="1:10">
      <c r="A15" s="6" t="s">
        <v>93</v>
      </c>
      <c r="B15" s="66" t="s">
        <v>56</v>
      </c>
      <c r="C15" s="16" t="s">
        <v>89</v>
      </c>
      <c r="D15" s="17"/>
      <c r="E15" s="44"/>
      <c r="F15" s="28"/>
      <c r="G15" s="28"/>
      <c r="H15" s="91" t="s">
        <v>147</v>
      </c>
      <c r="I15" s="6"/>
      <c r="J15" s="45"/>
    </row>
    <row r="16" spans="1:10">
      <c r="A16" s="6" t="s">
        <v>94</v>
      </c>
      <c r="B16" s="66" t="s">
        <v>58</v>
      </c>
      <c r="C16" s="16" t="s">
        <v>89</v>
      </c>
      <c r="D16" s="16"/>
      <c r="E16" s="44"/>
      <c r="F16" s="28"/>
      <c r="G16" s="28"/>
      <c r="H16" s="91" t="s">
        <v>147</v>
      </c>
      <c r="I16" s="6"/>
      <c r="J16" s="45"/>
    </row>
    <row r="17" spans="1:10">
      <c r="A17" s="6" t="s">
        <v>95</v>
      </c>
      <c r="B17" s="66" t="s">
        <v>20</v>
      </c>
      <c r="C17" s="16" t="s">
        <v>90</v>
      </c>
      <c r="D17" s="16"/>
      <c r="E17" s="46"/>
      <c r="F17" s="6"/>
      <c r="G17" s="28"/>
      <c r="H17" s="91" t="s">
        <v>147</v>
      </c>
      <c r="I17" s="6"/>
      <c r="J17" s="45"/>
    </row>
    <row r="18" spans="1:10" ht="24">
      <c r="A18" s="6" t="s">
        <v>96</v>
      </c>
      <c r="B18" s="67" t="s">
        <v>59</v>
      </c>
      <c r="C18" s="16" t="s">
        <v>133</v>
      </c>
      <c r="D18" s="16"/>
      <c r="E18" s="46"/>
      <c r="F18" s="6"/>
      <c r="G18" s="91" t="s">
        <v>147</v>
      </c>
      <c r="H18" s="28"/>
      <c r="I18" s="6"/>
      <c r="J18" s="45"/>
    </row>
    <row r="19" spans="1:10">
      <c r="A19" s="6" t="s">
        <v>97</v>
      </c>
      <c r="B19" s="68" t="s">
        <v>63</v>
      </c>
      <c r="C19" s="16" t="s">
        <v>133</v>
      </c>
      <c r="D19" s="16"/>
      <c r="E19" s="44"/>
      <c r="F19" s="28"/>
      <c r="G19" s="91" t="s">
        <v>147</v>
      </c>
      <c r="H19" s="28"/>
      <c r="I19" s="6"/>
      <c r="J19" s="45"/>
    </row>
    <row r="20" spans="1:10">
      <c r="A20" s="6" t="s">
        <v>98</v>
      </c>
      <c r="B20" s="66" t="s">
        <v>101</v>
      </c>
      <c r="D20" s="16"/>
      <c r="E20" s="44"/>
      <c r="F20" s="28"/>
      <c r="G20" s="28"/>
      <c r="H20" s="28"/>
      <c r="I20" s="6"/>
      <c r="J20" s="45"/>
    </row>
    <row r="21" spans="1:10">
      <c r="A21" s="6"/>
      <c r="B21" s="69" t="s">
        <v>102</v>
      </c>
      <c r="C21" s="16"/>
      <c r="D21" s="16"/>
      <c r="E21" s="46"/>
      <c r="F21" s="6"/>
      <c r="G21" s="28"/>
      <c r="H21" s="28"/>
      <c r="I21" s="6"/>
      <c r="J21" s="45"/>
    </row>
    <row r="22" spans="1:10">
      <c r="A22" s="6"/>
      <c r="B22" s="70" t="s">
        <v>116</v>
      </c>
      <c r="C22" s="16" t="s">
        <v>134</v>
      </c>
      <c r="D22" s="16"/>
      <c r="E22" s="46"/>
      <c r="F22" s="6"/>
      <c r="G22" s="28"/>
      <c r="H22" s="91" t="s">
        <v>147</v>
      </c>
      <c r="I22" s="6"/>
      <c r="J22" s="45"/>
    </row>
    <row r="23" spans="1:10">
      <c r="A23" s="103" t="s">
        <v>99</v>
      </c>
      <c r="B23" s="71" t="s">
        <v>64</v>
      </c>
      <c r="C23" s="16" t="s">
        <v>133</v>
      </c>
      <c r="D23" s="16"/>
      <c r="E23" s="46"/>
      <c r="F23" s="6"/>
      <c r="G23" s="91" t="s">
        <v>147</v>
      </c>
      <c r="H23" s="28"/>
      <c r="I23" s="6"/>
      <c r="J23" s="45"/>
    </row>
    <row r="24" spans="1:10">
      <c r="A24" s="6" t="s">
        <v>100</v>
      </c>
      <c r="B24" s="71" t="s">
        <v>65</v>
      </c>
      <c r="C24" s="16" t="s">
        <v>89</v>
      </c>
      <c r="D24" s="16"/>
      <c r="E24" s="46"/>
      <c r="F24" s="6"/>
      <c r="G24" s="28"/>
      <c r="H24" s="91" t="s">
        <v>147</v>
      </c>
      <c r="I24" s="6"/>
      <c r="J24" s="45"/>
    </row>
    <row r="25" spans="1:10">
      <c r="A25" s="104" t="s">
        <v>120</v>
      </c>
      <c r="B25" s="71" t="s">
        <v>66</v>
      </c>
      <c r="C25" s="16" t="s">
        <v>131</v>
      </c>
      <c r="D25" s="16"/>
      <c r="E25" s="109" t="s">
        <v>147</v>
      </c>
      <c r="F25" s="27"/>
      <c r="G25" s="28"/>
      <c r="H25" s="28"/>
      <c r="I25" s="6"/>
      <c r="J25" s="45"/>
    </row>
    <row r="26" spans="1:10">
      <c r="A26" s="103" t="s">
        <v>121</v>
      </c>
      <c r="B26" s="98" t="s">
        <v>67</v>
      </c>
      <c r="C26" s="16" t="s">
        <v>135</v>
      </c>
      <c r="D26" s="16"/>
      <c r="E26" s="46"/>
      <c r="F26" s="6"/>
      <c r="G26" s="6"/>
      <c r="H26" s="6"/>
      <c r="I26" s="26" t="s">
        <v>147</v>
      </c>
      <c r="J26" s="45"/>
    </row>
    <row r="27" spans="1:10" ht="40.5" customHeight="1">
      <c r="A27" s="65" t="s">
        <v>60</v>
      </c>
      <c r="B27" s="72" t="s">
        <v>115</v>
      </c>
      <c r="C27" s="18"/>
      <c r="D27" s="18"/>
      <c r="E27" s="22"/>
      <c r="F27" s="22"/>
      <c r="G27" s="22"/>
      <c r="H27" s="22"/>
      <c r="I27" s="22"/>
      <c r="J27" s="22"/>
    </row>
    <row r="28" spans="1:10">
      <c r="A28" s="30" t="s">
        <v>122</v>
      </c>
      <c r="B28" s="66" t="s">
        <v>57</v>
      </c>
      <c r="D28" s="16" t="s">
        <v>88</v>
      </c>
      <c r="E28" s="46"/>
      <c r="F28" s="6"/>
      <c r="G28" s="6"/>
      <c r="H28" s="25" t="s">
        <v>146</v>
      </c>
      <c r="I28" s="6"/>
      <c r="J28" s="45"/>
    </row>
    <row r="29" spans="1:10">
      <c r="A29" s="105" t="s">
        <v>123</v>
      </c>
      <c r="B29" s="71" t="s">
        <v>61</v>
      </c>
      <c r="C29" s="16" t="s">
        <v>132</v>
      </c>
      <c r="D29" s="29"/>
      <c r="E29" s="46"/>
      <c r="F29" s="26" t="s">
        <v>147</v>
      </c>
      <c r="G29" s="6"/>
      <c r="H29" s="6"/>
      <c r="I29" s="6"/>
      <c r="J29" s="45"/>
    </row>
    <row r="30" spans="1:10">
      <c r="A30" s="104" t="s">
        <v>136</v>
      </c>
      <c r="B30" s="73" t="s">
        <v>62</v>
      </c>
      <c r="C30" s="16"/>
      <c r="D30" s="16" t="s">
        <v>88</v>
      </c>
      <c r="E30" s="46"/>
      <c r="F30" s="6"/>
      <c r="G30" s="6"/>
      <c r="H30" s="25" t="s">
        <v>146</v>
      </c>
      <c r="I30" s="6"/>
      <c r="J30" s="45"/>
    </row>
    <row r="31" spans="1:10">
      <c r="A31" s="11" t="s">
        <v>68</v>
      </c>
      <c r="B31" s="74" t="s">
        <v>69</v>
      </c>
      <c r="C31" s="18"/>
      <c r="D31" s="18"/>
      <c r="E31" s="10"/>
      <c r="F31" s="10"/>
      <c r="G31" s="10"/>
      <c r="H31" s="10"/>
      <c r="I31" s="10"/>
      <c r="J31" s="10"/>
    </row>
    <row r="32" spans="1:10" ht="24">
      <c r="A32" s="106" t="s">
        <v>124</v>
      </c>
      <c r="B32" s="99" t="s">
        <v>70</v>
      </c>
      <c r="C32" s="16" t="s">
        <v>131</v>
      </c>
      <c r="D32" s="16"/>
      <c r="E32" s="96" t="s">
        <v>147</v>
      </c>
      <c r="F32" s="6"/>
      <c r="G32" s="6"/>
      <c r="H32" s="6"/>
      <c r="I32" s="6"/>
      <c r="J32" s="45"/>
    </row>
    <row r="33" spans="1:14" ht="14.25" customHeight="1">
      <c r="A33" s="6" t="s">
        <v>125</v>
      </c>
      <c r="B33" s="100" t="s">
        <v>71</v>
      </c>
      <c r="C33" s="16" t="s">
        <v>131</v>
      </c>
      <c r="D33" s="16"/>
      <c r="E33" s="97" t="s">
        <v>147</v>
      </c>
      <c r="F33" s="26"/>
      <c r="G33" s="6"/>
      <c r="H33" s="6"/>
      <c r="I33" s="6"/>
      <c r="J33" s="45"/>
    </row>
    <row r="34" spans="1:14" ht="24" customHeight="1">
      <c r="A34" s="30" t="s">
        <v>126</v>
      </c>
      <c r="B34" s="101" t="s">
        <v>75</v>
      </c>
      <c r="C34" s="89" t="s">
        <v>135</v>
      </c>
      <c r="D34" s="89"/>
      <c r="E34" s="44"/>
      <c r="F34" s="91"/>
      <c r="G34" s="28"/>
      <c r="H34" s="28"/>
      <c r="I34" s="91" t="s">
        <v>147</v>
      </c>
      <c r="J34" s="92"/>
    </row>
    <row r="35" spans="1:14" ht="24" customHeight="1">
      <c r="A35" s="104" t="s">
        <v>127</v>
      </c>
      <c r="B35" s="101" t="s">
        <v>72</v>
      </c>
      <c r="C35" s="89" t="s">
        <v>135</v>
      </c>
      <c r="D35" s="85"/>
      <c r="E35" s="87"/>
      <c r="F35" s="38"/>
      <c r="G35" s="38"/>
      <c r="H35" s="38"/>
      <c r="I35" s="94" t="s">
        <v>147</v>
      </c>
      <c r="J35" s="88"/>
    </row>
    <row r="36" spans="1:14" ht="27">
      <c r="A36" s="8" t="s">
        <v>73</v>
      </c>
      <c r="B36" s="8" t="s">
        <v>19</v>
      </c>
      <c r="C36" s="8" t="s">
        <v>53</v>
      </c>
      <c r="D36" s="8">
        <v>2</v>
      </c>
      <c r="E36" s="8"/>
      <c r="F36" s="8"/>
      <c r="G36" s="8"/>
      <c r="H36" s="8"/>
      <c r="I36" s="8"/>
      <c r="J36" s="8"/>
    </row>
    <row r="37" spans="1:14">
      <c r="A37" s="6" t="s">
        <v>137</v>
      </c>
      <c r="B37" s="75" t="s">
        <v>103</v>
      </c>
      <c r="C37" s="16" t="s">
        <v>131</v>
      </c>
      <c r="D37" s="16"/>
      <c r="E37" s="96" t="s">
        <v>147</v>
      </c>
      <c r="F37" s="26"/>
      <c r="G37" s="6"/>
      <c r="H37" s="6"/>
      <c r="I37" s="6"/>
      <c r="J37" s="45"/>
    </row>
    <row r="38" spans="1:14">
      <c r="A38" s="6" t="s">
        <v>138</v>
      </c>
      <c r="B38" s="75" t="s">
        <v>104</v>
      </c>
      <c r="C38" s="16" t="s">
        <v>89</v>
      </c>
      <c r="D38" s="16"/>
      <c r="E38" s="46"/>
      <c r="F38" s="26"/>
      <c r="G38" s="6"/>
      <c r="H38" s="26" t="s">
        <v>147</v>
      </c>
      <c r="I38" s="6"/>
      <c r="J38" s="45"/>
    </row>
    <row r="39" spans="1:14" ht="24">
      <c r="A39" s="134" t="s">
        <v>139</v>
      </c>
      <c r="B39" s="66" t="s">
        <v>105</v>
      </c>
      <c r="C39" s="16"/>
      <c r="D39" s="16" t="s">
        <v>88</v>
      </c>
      <c r="E39" s="46"/>
      <c r="F39" s="6"/>
      <c r="G39" s="6"/>
      <c r="H39" s="25" t="s">
        <v>146</v>
      </c>
      <c r="I39" s="6"/>
      <c r="J39" s="45"/>
    </row>
    <row r="40" spans="1:14">
      <c r="A40" s="135"/>
      <c r="B40" s="76" t="s">
        <v>117</v>
      </c>
      <c r="C40" s="16"/>
      <c r="D40" s="16"/>
      <c r="E40" s="46"/>
      <c r="F40" s="6"/>
      <c r="G40" s="6"/>
      <c r="H40" s="6"/>
      <c r="I40" s="6"/>
      <c r="J40" s="45"/>
    </row>
    <row r="41" spans="1:14">
      <c r="A41" s="6" t="s">
        <v>140</v>
      </c>
      <c r="B41" s="75" t="s">
        <v>74</v>
      </c>
      <c r="C41" s="16"/>
      <c r="D41" s="16" t="s">
        <v>88</v>
      </c>
      <c r="E41" s="46"/>
      <c r="F41" s="6"/>
      <c r="G41" s="6"/>
      <c r="H41" s="25" t="s">
        <v>146</v>
      </c>
      <c r="I41" s="6"/>
      <c r="J41" s="47"/>
    </row>
    <row r="42" spans="1:14">
      <c r="A42" s="30" t="s">
        <v>141</v>
      </c>
      <c r="B42" s="67" t="s">
        <v>20</v>
      </c>
      <c r="C42" s="89" t="s">
        <v>135</v>
      </c>
      <c r="D42" s="16"/>
      <c r="E42" s="46"/>
      <c r="F42" s="6"/>
      <c r="G42" s="6"/>
      <c r="H42" s="6"/>
      <c r="I42" s="26" t="s">
        <v>147</v>
      </c>
      <c r="J42" s="45"/>
    </row>
    <row r="43" spans="1:14">
      <c r="A43" s="8" t="s">
        <v>21</v>
      </c>
      <c r="B43" s="8" t="s">
        <v>22</v>
      </c>
      <c r="C43" s="8"/>
      <c r="D43" s="8"/>
      <c r="E43" s="8"/>
      <c r="F43" s="8"/>
      <c r="G43" s="8"/>
      <c r="H43" s="8"/>
      <c r="I43" s="8"/>
      <c r="J43" s="8"/>
      <c r="M43" s="110"/>
      <c r="N43" s="110"/>
    </row>
    <row r="44" spans="1:14">
      <c r="A44" s="10" t="s">
        <v>23</v>
      </c>
      <c r="B44" s="10" t="s">
        <v>24</v>
      </c>
      <c r="C44" s="10"/>
      <c r="D44" s="57"/>
      <c r="E44" s="32"/>
      <c r="F44" s="32"/>
      <c r="G44" s="32"/>
      <c r="H44" s="32"/>
      <c r="I44" s="32"/>
      <c r="J44" s="32"/>
    </row>
    <row r="45" spans="1:14" ht="36">
      <c r="A45" s="12" t="s">
        <v>25</v>
      </c>
      <c r="B45" s="77" t="s">
        <v>106</v>
      </c>
      <c r="C45" s="19"/>
      <c r="D45" s="16" t="s">
        <v>130</v>
      </c>
      <c r="E45" s="58"/>
      <c r="F45" s="58"/>
      <c r="G45" s="58"/>
      <c r="H45" s="58"/>
      <c r="I45" s="58"/>
      <c r="J45" s="58"/>
    </row>
    <row r="46" spans="1:14" ht="23.25" customHeight="1">
      <c r="A46" s="111" t="s">
        <v>26</v>
      </c>
      <c r="B46" s="67" t="s">
        <v>107</v>
      </c>
      <c r="C46" s="16"/>
      <c r="D46" s="16"/>
      <c r="E46" s="44"/>
      <c r="F46" s="6"/>
      <c r="G46" s="6"/>
      <c r="H46" s="6"/>
      <c r="I46" s="6"/>
      <c r="J46" s="45"/>
      <c r="K46" s="110"/>
      <c r="L46" s="110"/>
    </row>
    <row r="47" spans="1:14" ht="23.25" customHeight="1">
      <c r="A47" s="111" t="s">
        <v>27</v>
      </c>
      <c r="B47" s="69" t="s">
        <v>108</v>
      </c>
      <c r="C47" s="21"/>
      <c r="D47" s="16"/>
      <c r="E47" s="46"/>
      <c r="F47" s="6"/>
      <c r="G47" s="6"/>
      <c r="H47" s="6"/>
      <c r="I47" s="6"/>
      <c r="J47" s="45"/>
      <c r="K47" s="110"/>
      <c r="L47" s="110"/>
    </row>
    <row r="48" spans="1:14" ht="11.25" customHeight="1">
      <c r="A48" s="111" t="s">
        <v>28</v>
      </c>
      <c r="B48" s="71" t="s">
        <v>84</v>
      </c>
      <c r="C48" s="16"/>
      <c r="D48" s="16"/>
      <c r="E48" s="46"/>
      <c r="F48" s="28"/>
      <c r="G48" s="6"/>
      <c r="H48" s="6"/>
      <c r="I48" s="6"/>
      <c r="J48" s="45"/>
    </row>
    <row r="49" spans="1:10">
      <c r="A49" s="111" t="s">
        <v>29</v>
      </c>
      <c r="B49" s="71" t="s">
        <v>85</v>
      </c>
      <c r="C49" s="16"/>
      <c r="D49" s="16"/>
      <c r="E49" s="46"/>
      <c r="F49" s="95" t="s">
        <v>148</v>
      </c>
      <c r="G49" s="6"/>
      <c r="H49" s="6"/>
      <c r="I49" s="6"/>
      <c r="J49" s="45"/>
    </row>
    <row r="50" spans="1:10" ht="24">
      <c r="A50" s="112" t="s">
        <v>76</v>
      </c>
      <c r="B50" s="77" t="s">
        <v>109</v>
      </c>
      <c r="C50" s="20"/>
      <c r="D50" s="16" t="s">
        <v>142</v>
      </c>
      <c r="E50" s="58"/>
      <c r="F50" s="58"/>
      <c r="G50" s="58"/>
      <c r="H50" s="58"/>
      <c r="I50" s="58"/>
      <c r="J50" s="58"/>
    </row>
    <row r="51" spans="1:10" ht="24">
      <c r="A51" s="111" t="s">
        <v>77</v>
      </c>
      <c r="B51" s="75" t="s">
        <v>110</v>
      </c>
      <c r="C51" s="16"/>
      <c r="D51" s="16"/>
      <c r="E51" s="46"/>
      <c r="F51" s="6"/>
      <c r="G51" s="6"/>
      <c r="H51" s="6"/>
      <c r="I51" s="6"/>
      <c r="J51" s="45"/>
    </row>
    <row r="52" spans="1:10" ht="22.5">
      <c r="A52" s="111" t="s">
        <v>78</v>
      </c>
      <c r="B52" s="78" t="s">
        <v>118</v>
      </c>
      <c r="C52" s="16"/>
      <c r="D52" s="16"/>
      <c r="E52" s="46"/>
      <c r="F52" s="6"/>
      <c r="G52" s="6"/>
      <c r="H52" s="6"/>
      <c r="I52" s="6"/>
      <c r="J52" s="45"/>
    </row>
    <row r="53" spans="1:10">
      <c r="A53" s="111" t="s">
        <v>30</v>
      </c>
      <c r="B53" s="71" t="s">
        <v>84</v>
      </c>
      <c r="C53" s="16"/>
      <c r="D53" s="16"/>
      <c r="E53" s="46"/>
      <c r="F53" s="6"/>
      <c r="G53" s="6"/>
      <c r="H53" s="28"/>
      <c r="I53" s="28"/>
      <c r="J53" s="29"/>
    </row>
    <row r="54" spans="1:10">
      <c r="A54" s="111" t="s">
        <v>31</v>
      </c>
      <c r="B54" s="71" t="s">
        <v>85</v>
      </c>
      <c r="C54" s="16"/>
      <c r="D54" s="16"/>
      <c r="E54" s="46"/>
      <c r="F54" s="6"/>
      <c r="G54" s="6"/>
      <c r="H54" s="28"/>
      <c r="I54" s="28"/>
      <c r="J54" s="95" t="s">
        <v>148</v>
      </c>
    </row>
    <row r="55" spans="1:10" ht="24">
      <c r="A55" s="112" t="s">
        <v>79</v>
      </c>
      <c r="B55" s="77" t="s">
        <v>111</v>
      </c>
      <c r="C55" s="20"/>
      <c r="D55" s="16" t="s">
        <v>142</v>
      </c>
      <c r="E55" s="48"/>
      <c r="F55" s="23"/>
      <c r="G55" s="23"/>
      <c r="H55" s="23"/>
      <c r="I55" s="23"/>
      <c r="J55" s="49"/>
    </row>
    <row r="56" spans="1:10" ht="24">
      <c r="A56" s="111" t="s">
        <v>80</v>
      </c>
      <c r="B56" s="67" t="s">
        <v>112</v>
      </c>
      <c r="C56" s="16"/>
      <c r="D56" s="16"/>
      <c r="E56" s="46"/>
      <c r="F56" s="6"/>
      <c r="G56" s="6"/>
      <c r="H56" s="6"/>
      <c r="I56" s="6"/>
      <c r="J56" s="45"/>
    </row>
    <row r="57" spans="1:10" ht="22.5">
      <c r="A57" s="111" t="s">
        <v>81</v>
      </c>
      <c r="B57" s="79" t="s">
        <v>113</v>
      </c>
      <c r="C57" s="16"/>
      <c r="D57" s="16"/>
      <c r="E57" s="46"/>
      <c r="F57" s="6"/>
      <c r="G57" s="6"/>
      <c r="H57" s="6"/>
      <c r="I57" s="6"/>
      <c r="J57" s="45"/>
    </row>
    <row r="58" spans="1:10">
      <c r="A58" s="111" t="s">
        <v>82</v>
      </c>
      <c r="B58" s="71" t="s">
        <v>84</v>
      </c>
      <c r="C58" s="16"/>
      <c r="D58" s="16"/>
      <c r="E58" s="46"/>
      <c r="F58" s="6"/>
      <c r="G58" s="6"/>
      <c r="H58" s="28"/>
      <c r="I58" s="28"/>
      <c r="J58" s="92"/>
    </row>
    <row r="59" spans="1:10">
      <c r="A59" s="111" t="s">
        <v>83</v>
      </c>
      <c r="B59" s="71" t="s">
        <v>85</v>
      </c>
      <c r="C59" s="16"/>
      <c r="D59" s="16"/>
      <c r="E59" s="46"/>
      <c r="F59" s="6"/>
      <c r="G59" s="6"/>
      <c r="H59" s="28"/>
      <c r="I59" s="95"/>
      <c r="J59" s="95" t="s">
        <v>148</v>
      </c>
    </row>
    <row r="60" spans="1:10">
      <c r="A60" s="13"/>
      <c r="B60" s="80" t="s">
        <v>34</v>
      </c>
      <c r="C60" s="132"/>
      <c r="D60" s="133"/>
      <c r="E60" s="50">
        <f t="shared" ref="E60:J60" si="0">E43+E36+E27+E12</f>
        <v>0</v>
      </c>
      <c r="F60" s="24">
        <f t="shared" si="0"/>
        <v>0</v>
      </c>
      <c r="G60" s="24">
        <f t="shared" si="0"/>
        <v>0</v>
      </c>
      <c r="H60" s="24">
        <f t="shared" si="0"/>
        <v>0</v>
      </c>
      <c r="I60" s="24">
        <f t="shared" si="0"/>
        <v>0</v>
      </c>
      <c r="J60" s="51">
        <f t="shared" si="0"/>
        <v>0</v>
      </c>
    </row>
    <row r="61" spans="1:10">
      <c r="A61" s="6"/>
      <c r="B61" s="66" t="s">
        <v>144</v>
      </c>
      <c r="C61" s="81"/>
      <c r="D61" s="82"/>
      <c r="E61" s="46"/>
      <c r="F61" s="6"/>
      <c r="G61" s="6"/>
      <c r="H61" s="6"/>
      <c r="I61" s="6"/>
      <c r="J61" s="45"/>
    </row>
    <row r="62" spans="1:10">
      <c r="A62" s="6"/>
      <c r="B62" s="66" t="s">
        <v>143</v>
      </c>
      <c r="C62" s="6"/>
      <c r="D62" s="6"/>
      <c r="E62" s="46"/>
      <c r="F62" s="6"/>
      <c r="G62" s="6"/>
      <c r="H62" s="6"/>
      <c r="I62" s="6"/>
      <c r="J62" s="45"/>
    </row>
    <row r="63" spans="1:10" ht="42.75" customHeight="1">
      <c r="A63" s="7" t="s">
        <v>32</v>
      </c>
      <c r="B63" s="66" t="s">
        <v>86</v>
      </c>
      <c r="C63" s="7"/>
      <c r="D63" s="7"/>
      <c r="E63" s="52"/>
      <c r="F63" s="7"/>
      <c r="G63" s="7"/>
      <c r="H63" s="7"/>
      <c r="I63" s="7"/>
      <c r="J63" s="53"/>
    </row>
    <row r="64" spans="1:10">
      <c r="A64" s="7"/>
      <c r="B64" s="66" t="s">
        <v>33</v>
      </c>
      <c r="C64" s="7"/>
      <c r="D64" s="7"/>
      <c r="E64" s="52"/>
      <c r="F64" s="7"/>
      <c r="G64" s="7"/>
      <c r="H64" s="7"/>
      <c r="I64" s="7"/>
      <c r="J64" s="53"/>
    </row>
    <row r="65" spans="1:11" ht="12.75" thickBot="1">
      <c r="A65" s="131" t="s">
        <v>34</v>
      </c>
      <c r="B65" s="131"/>
      <c r="C65" s="13">
        <v>19</v>
      </c>
      <c r="D65" s="13">
        <v>8</v>
      </c>
      <c r="E65" s="54"/>
      <c r="F65" s="55"/>
      <c r="G65" s="55"/>
      <c r="H65" s="55"/>
      <c r="I65" s="55"/>
      <c r="J65" s="56"/>
    </row>
    <row r="66" spans="1:11">
      <c r="A66" s="7"/>
      <c r="B66" s="7"/>
      <c r="C66" s="6"/>
      <c r="D66" s="7"/>
      <c r="E66" s="38"/>
      <c r="F66" s="38"/>
      <c r="G66" s="38"/>
      <c r="H66" s="38"/>
      <c r="I66" s="38"/>
      <c r="J66" s="38"/>
    </row>
    <row r="67" spans="1:11" ht="60" customHeight="1">
      <c r="A67" s="129" t="s">
        <v>46</v>
      </c>
      <c r="B67" s="140"/>
      <c r="C67" s="141"/>
      <c r="D67" s="6" t="s">
        <v>35</v>
      </c>
      <c r="E67" s="6"/>
      <c r="F67" s="7"/>
      <c r="G67" s="7"/>
      <c r="H67" s="7"/>
      <c r="I67" s="7"/>
      <c r="J67" s="7"/>
    </row>
    <row r="68" spans="1:11" ht="36">
      <c r="A68" s="142"/>
      <c r="B68" s="143"/>
      <c r="C68" s="144"/>
      <c r="D68" s="6" t="s">
        <v>36</v>
      </c>
      <c r="E68" s="6"/>
      <c r="F68" s="7"/>
      <c r="G68" s="7"/>
      <c r="H68" s="7"/>
      <c r="I68" s="7"/>
      <c r="J68" s="7"/>
    </row>
    <row r="69" spans="1:11" ht="48">
      <c r="A69" s="142"/>
      <c r="B69" s="143"/>
      <c r="C69" s="144"/>
      <c r="D69" s="6" t="s">
        <v>37</v>
      </c>
      <c r="E69" s="6"/>
      <c r="F69" s="7"/>
      <c r="G69" s="7"/>
      <c r="H69" s="7"/>
      <c r="I69" s="7"/>
      <c r="J69" s="7"/>
    </row>
    <row r="70" spans="1:11" ht="13.5" customHeight="1">
      <c r="A70" s="142"/>
      <c r="B70" s="143"/>
      <c r="C70" s="144"/>
      <c r="D70" s="6" t="s">
        <v>38</v>
      </c>
      <c r="E70" s="6">
        <v>0</v>
      </c>
      <c r="F70" s="6">
        <v>1</v>
      </c>
      <c r="G70" s="6"/>
      <c r="H70" s="6">
        <v>5</v>
      </c>
      <c r="I70" s="6"/>
      <c r="J70" s="6">
        <v>2</v>
      </c>
      <c r="K70" s="1">
        <f>SUM(E70:J70)</f>
        <v>8</v>
      </c>
    </row>
    <row r="71" spans="1:11" ht="25.5" customHeight="1">
      <c r="A71" s="145"/>
      <c r="B71" s="146"/>
      <c r="C71" s="147"/>
      <c r="D71" s="6" t="s">
        <v>39</v>
      </c>
      <c r="E71" s="6">
        <v>4</v>
      </c>
      <c r="F71" s="6">
        <v>1</v>
      </c>
      <c r="G71" s="6">
        <v>3</v>
      </c>
      <c r="H71" s="6">
        <v>7</v>
      </c>
      <c r="I71" s="6">
        <v>4</v>
      </c>
      <c r="J71" s="6"/>
      <c r="K71" s="1">
        <f>SUM(E71:J71)</f>
        <v>19</v>
      </c>
    </row>
    <row r="74" spans="1:11">
      <c r="A74" s="2"/>
    </row>
    <row r="75" spans="1:11">
      <c r="A75" s="3"/>
    </row>
    <row r="76" spans="1:11">
      <c r="A76" s="3"/>
    </row>
    <row r="77" spans="1:11">
      <c r="A77" s="3"/>
    </row>
    <row r="78" spans="1:11">
      <c r="A78" s="3"/>
    </row>
    <row r="79" spans="1:11">
      <c r="A79" s="2"/>
    </row>
    <row r="80" spans="1:11">
      <c r="A80" s="4"/>
    </row>
    <row r="81" spans="1:1">
      <c r="A81" s="4"/>
    </row>
    <row r="82" spans="1:1">
      <c r="A82" s="2"/>
    </row>
    <row r="83" spans="1:1">
      <c r="A83" s="4"/>
    </row>
    <row r="84" spans="1:1">
      <c r="A84" s="2"/>
    </row>
  </sheetData>
  <mergeCells count="23">
    <mergeCell ref="A39:A40"/>
    <mergeCell ref="C60:D60"/>
    <mergeCell ref="A65:B65"/>
    <mergeCell ref="C1:J1"/>
    <mergeCell ref="A67:C71"/>
    <mergeCell ref="E5:J5"/>
    <mergeCell ref="E6:E9"/>
    <mergeCell ref="F6:F9"/>
    <mergeCell ref="G6:G9"/>
    <mergeCell ref="H6:H9"/>
    <mergeCell ref="I6:I9"/>
    <mergeCell ref="J6:J9"/>
    <mergeCell ref="E4:F4"/>
    <mergeCell ref="G4:H4"/>
    <mergeCell ref="I4:J4"/>
    <mergeCell ref="C5:C9"/>
    <mergeCell ref="D5:D9"/>
    <mergeCell ref="A2:A9"/>
    <mergeCell ref="B2:B9"/>
    <mergeCell ref="C2:D2"/>
    <mergeCell ref="E2:J3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Уч.план 2020</vt:lpstr>
      <vt:lpstr>Граф.пром.ат.</vt:lpstr>
      <vt:lpstr>Граф.пром.ат.!_ftn1</vt:lpstr>
      <vt:lpstr>'Уч.план 2020'!_ftn1</vt:lpstr>
      <vt:lpstr>Граф.пром.ат.!_ftn2</vt:lpstr>
      <vt:lpstr>'Уч.план 2020'!_ftn2</vt:lpstr>
      <vt:lpstr>Граф.пром.ат.!_ftn3</vt:lpstr>
      <vt:lpstr>'Уч.план 2020'!_ftn3</vt:lpstr>
      <vt:lpstr>Граф.пром.ат.!_ftn4</vt:lpstr>
      <vt:lpstr>'Уч.план 2020'!_ftn4</vt:lpstr>
      <vt:lpstr>Граф.пром.ат.!_ftn5</vt:lpstr>
      <vt:lpstr>'Уч.план 2020'!_ftn5</vt:lpstr>
      <vt:lpstr>Граф.пром.ат.!_ftn6</vt:lpstr>
      <vt:lpstr>'Уч.план 2020'!_ftn6</vt:lpstr>
      <vt:lpstr>Граф.пром.ат.!_ftn7</vt:lpstr>
      <vt:lpstr>'Уч.план 2020'!_ftn7</vt:lpstr>
      <vt:lpstr>Граф.пром.ат.!_ftnref1</vt:lpstr>
      <vt:lpstr>'Уч.план 2020'!_ftnref1</vt:lpstr>
      <vt:lpstr>'Уч.план 2020'!_ftnref2</vt:lpstr>
      <vt:lpstr>Граф.пром.ат.!_ftnref5</vt:lpstr>
      <vt:lpstr>'Уч.план 2020'!_ftnref5</vt:lpstr>
      <vt:lpstr>Граф.пром.ат.!_ftnref6</vt:lpstr>
      <vt:lpstr>'Уч.план 2020'!_ftnref6</vt:lpstr>
      <vt:lpstr>Граф.пром.ат.!_ftnref7</vt:lpstr>
      <vt:lpstr>'Уч.план 2020'!_ftnref7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2021-02-19T07:13:03Z</dcterms:modified>
</cp:coreProperties>
</file>