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 уч.графики  " sheetId="19" r:id="rId1"/>
    <sheet name="График аттестаций" sheetId="17" r:id="rId2"/>
    <sheet name="БУП (3)" sheetId="18" r:id="rId3"/>
    <sheet name="Титульный лист" sheetId="3" r:id="rId4"/>
    <sheet name="3г.10м (2)" sheetId="20" r:id="rId5"/>
    <sheet name="Расчет времени по годам" sheetId="4" r:id="rId6"/>
    <sheet name="Приложение1" sheetId="7" r:id="rId7"/>
    <sheet name="Перечень кабинетов" sheetId="6" r:id="rId8"/>
  </sheets>
  <definedNames>
    <definedName name="_xlnm._FilterDatabase" localSheetId="5" hidden="1">'Расчет времени по годам'!$A$1:$H$2</definedName>
    <definedName name="_xlnm.Print_Area" localSheetId="4">'3г.10м (2)'!#REF!</definedName>
    <definedName name="_xlnm.Print_Area" localSheetId="1">'График аттестаций'!#REF!</definedName>
  </definedNames>
  <calcPr calcId="125725"/>
</workbook>
</file>

<file path=xl/calcChain.xml><?xml version="1.0" encoding="utf-8"?>
<calcChain xmlns="http://schemas.openxmlformats.org/spreadsheetml/2006/main">
  <c r="AU147" i="19"/>
  <c r="AU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F243"/>
  <c r="G243"/>
  <c r="H243"/>
  <c r="I243"/>
  <c r="J243"/>
  <c r="K243"/>
  <c r="L243"/>
  <c r="M243"/>
  <c r="N243"/>
  <c r="O243"/>
  <c r="P243"/>
  <c r="Q243"/>
  <c r="R243"/>
  <c r="S243"/>
  <c r="T243"/>
  <c r="U243"/>
  <c r="V243"/>
  <c r="W243"/>
  <c r="X243"/>
  <c r="Y243"/>
  <c r="Z243"/>
  <c r="AA243"/>
  <c r="AB243"/>
  <c r="AC243"/>
  <c r="AD243"/>
  <c r="AE243"/>
  <c r="AF243"/>
  <c r="AG243"/>
  <c r="AH243"/>
  <c r="AI243"/>
  <c r="AJ243"/>
  <c r="AK243"/>
  <c r="AL243"/>
  <c r="AM243"/>
  <c r="AN243"/>
  <c r="AO243"/>
  <c r="AP243"/>
  <c r="AQ243"/>
  <c r="AR243"/>
  <c r="AS243"/>
  <c r="AT243"/>
  <c r="AU243"/>
  <c r="BG242"/>
  <c r="E243"/>
  <c r="BE224"/>
  <c r="BE223"/>
  <c r="R145" i="20"/>
  <c r="P145"/>
  <c r="P146"/>
  <c r="P147"/>
  <c r="R144"/>
  <c r="R143"/>
  <c r="R142"/>
  <c r="I144"/>
  <c r="J144"/>
  <c r="K144"/>
  <c r="L144"/>
  <c r="M144"/>
  <c r="N144"/>
  <c r="O144"/>
  <c r="H144"/>
  <c r="I143"/>
  <c r="J143"/>
  <c r="K143"/>
  <c r="L143"/>
  <c r="M143"/>
  <c r="N143"/>
  <c r="O143"/>
  <c r="H143"/>
  <c r="I142"/>
  <c r="J142"/>
  <c r="K142"/>
  <c r="L142"/>
  <c r="M142"/>
  <c r="N142"/>
  <c r="O142"/>
  <c r="H142"/>
  <c r="F139"/>
  <c r="D139"/>
  <c r="P139"/>
  <c r="F101"/>
  <c r="G101"/>
  <c r="H101"/>
  <c r="I101"/>
  <c r="J101"/>
  <c r="K101"/>
  <c r="L101"/>
  <c r="M101"/>
  <c r="N101"/>
  <c r="O101"/>
  <c r="F109"/>
  <c r="G109"/>
  <c r="H109"/>
  <c r="I109"/>
  <c r="J109"/>
  <c r="K109"/>
  <c r="L109"/>
  <c r="M109"/>
  <c r="N109"/>
  <c r="O109"/>
  <c r="F108"/>
  <c r="H108"/>
  <c r="I108"/>
  <c r="J108"/>
  <c r="K108"/>
  <c r="L108"/>
  <c r="M108"/>
  <c r="N108"/>
  <c r="O108"/>
  <c r="BG81" i="19"/>
  <c r="BG200"/>
  <c r="BG147"/>
  <c r="BE173"/>
  <c r="BE174"/>
  <c r="BE175"/>
  <c r="BE176"/>
  <c r="BE177"/>
  <c r="BE178"/>
  <c r="BE179"/>
  <c r="BE180"/>
  <c r="F201"/>
  <c r="G201"/>
  <c r="H201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Z201"/>
  <c r="AA201"/>
  <c r="AB201"/>
  <c r="AC201"/>
  <c r="AD201"/>
  <c r="AE201"/>
  <c r="AF201"/>
  <c r="AG201"/>
  <c r="AH201"/>
  <c r="AI201"/>
  <c r="AJ201"/>
  <c r="AK201"/>
  <c r="AL201"/>
  <c r="AM201"/>
  <c r="AN201"/>
  <c r="AO201"/>
  <c r="AP201"/>
  <c r="AQ201"/>
  <c r="AR201"/>
  <c r="AS201"/>
  <c r="AT201"/>
  <c r="AU201"/>
  <c r="E201"/>
  <c r="BE214"/>
  <c r="BE215"/>
  <c r="BE216"/>
  <c r="BE217"/>
  <c r="BE218"/>
  <c r="BE219"/>
  <c r="BE220"/>
  <c r="BE221"/>
  <c r="BE222"/>
  <c r="BE225"/>
  <c r="BE226"/>
  <c r="BE227"/>
  <c r="BE228"/>
  <c r="BE229"/>
  <c r="BE230"/>
  <c r="BE231"/>
  <c r="BE232"/>
  <c r="BE233"/>
  <c r="BE234"/>
  <c r="BE235"/>
  <c r="BE236"/>
  <c r="BE237"/>
  <c r="BE238"/>
  <c r="BE239"/>
  <c r="BE240"/>
  <c r="BE241"/>
  <c r="BE242"/>
  <c r="BE213"/>
  <c r="BE163"/>
  <c r="BE164"/>
  <c r="BE165"/>
  <c r="BE166"/>
  <c r="BE167"/>
  <c r="BE168"/>
  <c r="BE169"/>
  <c r="BE170"/>
  <c r="BE171"/>
  <c r="BE172"/>
  <c r="BE181"/>
  <c r="BE182"/>
  <c r="BE183"/>
  <c r="BE184"/>
  <c r="BE185"/>
  <c r="BE186"/>
  <c r="BE187"/>
  <c r="BE188"/>
  <c r="BE189"/>
  <c r="BE190"/>
  <c r="BE191"/>
  <c r="BE192"/>
  <c r="BE193"/>
  <c r="BE194"/>
  <c r="BE195"/>
  <c r="BE196"/>
  <c r="BE197"/>
  <c r="BE198"/>
  <c r="BE199"/>
  <c r="BE200"/>
  <c r="E84"/>
  <c r="BE162" l="1"/>
  <c r="BE201" s="1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AI147"/>
  <c r="AJ147"/>
  <c r="AK147"/>
  <c r="AL147"/>
  <c r="AM147"/>
  <c r="AN147"/>
  <c r="AO147"/>
  <c r="AP147"/>
  <c r="AQ147"/>
  <c r="AR147"/>
  <c r="AS147"/>
  <c r="AT147"/>
  <c r="E147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76"/>
  <c r="BE77"/>
  <c r="BE78"/>
  <c r="BE79"/>
  <c r="BE80"/>
  <c r="BE81"/>
  <c r="BE82"/>
  <c r="BE83"/>
  <c r="BE29"/>
  <c r="P35" i="20"/>
  <c r="BE98" i="19"/>
  <c r="BE99"/>
  <c r="BF99"/>
  <c r="BE100"/>
  <c r="BE101"/>
  <c r="BF101"/>
  <c r="BE102"/>
  <c r="BE103"/>
  <c r="BF103"/>
  <c r="BE104"/>
  <c r="BE105"/>
  <c r="BF105"/>
  <c r="BE106"/>
  <c r="BE107"/>
  <c r="BF107"/>
  <c r="BE108"/>
  <c r="BE109"/>
  <c r="BF109"/>
  <c r="BE110"/>
  <c r="BE111"/>
  <c r="BE112"/>
  <c r="BE113"/>
  <c r="BE114"/>
  <c r="BE115"/>
  <c r="BE116"/>
  <c r="BE117"/>
  <c r="BF117"/>
  <c r="BE118"/>
  <c r="BE119"/>
  <c r="BE120"/>
  <c r="BE121"/>
  <c r="BE122"/>
  <c r="BE123"/>
  <c r="BF123"/>
  <c r="BE124"/>
  <c r="BE125"/>
  <c r="BE126"/>
  <c r="BE127"/>
  <c r="BE128"/>
  <c r="BE129"/>
  <c r="BE130"/>
  <c r="BE131"/>
  <c r="BE132"/>
  <c r="BE133"/>
  <c r="BE134"/>
  <c r="BE135"/>
  <c r="BE136"/>
  <c r="BE137"/>
  <c r="BE138"/>
  <c r="BE139"/>
  <c r="BE140"/>
  <c r="BE141"/>
  <c r="BF141"/>
  <c r="BE142"/>
  <c r="BE143"/>
  <c r="BE144"/>
  <c r="BE145"/>
  <c r="BE146"/>
  <c r="BE147"/>
  <c r="BF148"/>
  <c r="BE149"/>
  <c r="BE86"/>
  <c r="E132" i="20"/>
  <c r="E133"/>
  <c r="E134"/>
  <c r="E131"/>
  <c r="E127"/>
  <c r="E128"/>
  <c r="E129"/>
  <c r="E126"/>
  <c r="E122"/>
  <c r="E123"/>
  <c r="E124"/>
  <c r="E121"/>
  <c r="E117"/>
  <c r="E118"/>
  <c r="E119"/>
  <c r="E116"/>
  <c r="E114"/>
  <c r="E113"/>
  <c r="E111"/>
  <c r="E110"/>
  <c r="F91"/>
  <c r="G91"/>
  <c r="E103"/>
  <c r="E104"/>
  <c r="E105"/>
  <c r="E106"/>
  <c r="E107"/>
  <c r="E102"/>
  <c r="E93"/>
  <c r="E94"/>
  <c r="E95"/>
  <c r="E96"/>
  <c r="E97"/>
  <c r="E98"/>
  <c r="E99"/>
  <c r="E100"/>
  <c r="E92"/>
  <c r="F68"/>
  <c r="G68"/>
  <c r="H68"/>
  <c r="I68"/>
  <c r="J68"/>
  <c r="J67" s="1"/>
  <c r="K68"/>
  <c r="K67" s="1"/>
  <c r="L68"/>
  <c r="L67" s="1"/>
  <c r="M68"/>
  <c r="M67" s="1"/>
  <c r="N68"/>
  <c r="N67" s="1"/>
  <c r="O68"/>
  <c r="O67" s="1"/>
  <c r="F86"/>
  <c r="G86"/>
  <c r="F76"/>
  <c r="G76"/>
  <c r="H67"/>
  <c r="I67"/>
  <c r="D68"/>
  <c r="E88"/>
  <c r="E89"/>
  <c r="E90"/>
  <c r="E87"/>
  <c r="E86" s="1"/>
  <c r="E78"/>
  <c r="E79"/>
  <c r="E80"/>
  <c r="E81"/>
  <c r="E82"/>
  <c r="E83"/>
  <c r="E84"/>
  <c r="E85"/>
  <c r="E77"/>
  <c r="E70"/>
  <c r="E71"/>
  <c r="E72"/>
  <c r="E73"/>
  <c r="E74"/>
  <c r="E75"/>
  <c r="E69"/>
  <c r="E68" s="1"/>
  <c r="I49" i="18"/>
  <c r="P32" i="20"/>
  <c r="E130"/>
  <c r="G130"/>
  <c r="E125"/>
  <c r="G125"/>
  <c r="E120"/>
  <c r="G120"/>
  <c r="E115"/>
  <c r="G115"/>
  <c r="G108" s="1"/>
  <c r="E109"/>
  <c r="E108" s="1"/>
  <c r="E101"/>
  <c r="E91"/>
  <c r="BE243" i="19"/>
  <c r="BF214"/>
  <c r="BF219"/>
  <c r="BF220"/>
  <c r="BF225"/>
  <c r="BF226"/>
  <c r="BF227"/>
  <c r="BF228"/>
  <c r="BF229"/>
  <c r="BF230"/>
  <c r="BF231"/>
  <c r="BF232"/>
  <c r="BF233"/>
  <c r="BF234"/>
  <c r="BF235"/>
  <c r="BF236"/>
  <c r="BF237"/>
  <c r="BF238"/>
  <c r="BF239"/>
  <c r="BF240"/>
  <c r="BF241"/>
  <c r="BF242"/>
  <c r="BF213"/>
  <c r="BF245"/>
  <c r="BF244"/>
  <c r="E33" i="18"/>
  <c r="E32"/>
  <c r="F20"/>
  <c r="E20"/>
  <c r="F54"/>
  <c r="E54"/>
  <c r="F49"/>
  <c r="E49"/>
  <c r="E44"/>
  <c r="E39"/>
  <c r="F34"/>
  <c r="D54"/>
  <c r="D49"/>
  <c r="F44"/>
  <c r="D44"/>
  <c r="F39"/>
  <c r="D39"/>
  <c r="D34"/>
  <c r="D20"/>
  <c r="D136" i="17"/>
  <c r="D135"/>
  <c r="D134"/>
  <c r="D133"/>
  <c r="N132"/>
  <c r="M132"/>
  <c r="L132"/>
  <c r="K132"/>
  <c r="J132"/>
  <c r="I132"/>
  <c r="H132"/>
  <c r="G132"/>
  <c r="F132"/>
  <c r="D131"/>
  <c r="D130"/>
  <c r="D129"/>
  <c r="D128"/>
  <c r="D127" s="1"/>
  <c r="O127"/>
  <c r="M127"/>
  <c r="L127"/>
  <c r="K127"/>
  <c r="J127"/>
  <c r="I127"/>
  <c r="H127"/>
  <c r="G127"/>
  <c r="F127"/>
  <c r="D126"/>
  <c r="D125"/>
  <c r="D124"/>
  <c r="D123"/>
  <c r="O122"/>
  <c r="N122"/>
  <c r="M122"/>
  <c r="K122"/>
  <c r="J122"/>
  <c r="I122"/>
  <c r="H122"/>
  <c r="G122"/>
  <c r="F122"/>
  <c r="D121"/>
  <c r="D120"/>
  <c r="D119"/>
  <c r="D118"/>
  <c r="O117"/>
  <c r="N117"/>
  <c r="L117"/>
  <c r="K117"/>
  <c r="J117"/>
  <c r="I117"/>
  <c r="H117"/>
  <c r="G117"/>
  <c r="F117"/>
  <c r="D116"/>
  <c r="D115"/>
  <c r="D113"/>
  <c r="D112"/>
  <c r="O111"/>
  <c r="N111"/>
  <c r="M111"/>
  <c r="L111"/>
  <c r="J111"/>
  <c r="I111"/>
  <c r="H111"/>
  <c r="G111"/>
  <c r="F111"/>
  <c r="O110"/>
  <c r="N110"/>
  <c r="L110"/>
  <c r="J110"/>
  <c r="I110"/>
  <c r="H110"/>
  <c r="G110"/>
  <c r="D109"/>
  <c r="D108"/>
  <c r="O107"/>
  <c r="N107"/>
  <c r="M107"/>
  <c r="L107"/>
  <c r="J107"/>
  <c r="I107"/>
  <c r="H107"/>
  <c r="G107"/>
  <c r="F107"/>
  <c r="D106"/>
  <c r="D105"/>
  <c r="D104"/>
  <c r="D103"/>
  <c r="D102"/>
  <c r="D101"/>
  <c r="D100"/>
  <c r="D99"/>
  <c r="D98"/>
  <c r="O97"/>
  <c r="N97"/>
  <c r="L97"/>
  <c r="J97"/>
  <c r="G97"/>
  <c r="F97"/>
  <c r="E97"/>
  <c r="D97"/>
  <c r="D96"/>
  <c r="D95"/>
  <c r="D94"/>
  <c r="D93"/>
  <c r="O92"/>
  <c r="N92"/>
  <c r="M92"/>
  <c r="L92"/>
  <c r="J92"/>
  <c r="H92"/>
  <c r="G92"/>
  <c r="F92"/>
  <c r="E92"/>
  <c r="D92"/>
  <c r="D91"/>
  <c r="D90"/>
  <c r="D89"/>
  <c r="D88"/>
  <c r="D87"/>
  <c r="D86"/>
  <c r="D85"/>
  <c r="D84"/>
  <c r="D83"/>
  <c r="O82"/>
  <c r="N82"/>
  <c r="M82"/>
  <c r="L82"/>
  <c r="H82"/>
  <c r="G82"/>
  <c r="F82"/>
  <c r="E82"/>
  <c r="D82"/>
  <c r="D81"/>
  <c r="D80"/>
  <c r="D79"/>
  <c r="D78"/>
  <c r="D77"/>
  <c r="D76"/>
  <c r="D75"/>
  <c r="O74"/>
  <c r="N74"/>
  <c r="M74"/>
  <c r="L74"/>
  <c r="H74"/>
  <c r="G74"/>
  <c r="F74"/>
  <c r="E74"/>
  <c r="D74"/>
  <c r="O73"/>
  <c r="N73"/>
  <c r="M73"/>
  <c r="L73"/>
  <c r="J73"/>
  <c r="H73"/>
  <c r="G73"/>
  <c r="F73"/>
  <c r="E73"/>
  <c r="D73"/>
  <c r="P36"/>
  <c r="P35"/>
  <c r="P34"/>
  <c r="P33"/>
  <c r="P32"/>
  <c r="P31"/>
  <c r="P30"/>
  <c r="P29"/>
  <c r="P28"/>
  <c r="P27"/>
  <c r="P25"/>
  <c r="P24"/>
  <c r="P23"/>
  <c r="P22"/>
  <c r="P21"/>
  <c r="P20"/>
  <c r="P19"/>
  <c r="P18"/>
  <c r="P17"/>
  <c r="P16"/>
  <c r="P15"/>
  <c r="P14"/>
  <c r="F4"/>
  <c r="D1"/>
  <c r="G67" i="20" l="1"/>
  <c r="G135" s="1"/>
  <c r="G139" s="1"/>
  <c r="F67"/>
  <c r="E76"/>
  <c r="E67" s="1"/>
  <c r="E135" s="1"/>
  <c r="E139" s="1"/>
  <c r="P33"/>
  <c r="D67"/>
  <c r="BF243" i="19"/>
  <c r="E137" i="17"/>
  <c r="D107"/>
  <c r="G137"/>
  <c r="N137"/>
  <c r="O137"/>
  <c r="D111"/>
  <c r="D117"/>
  <c r="D122"/>
  <c r="D132"/>
  <c r="D110"/>
  <c r="F110"/>
  <c r="E31" i="18"/>
  <c r="E65" s="1"/>
  <c r="D31"/>
  <c r="D30" s="1"/>
  <c r="D19" s="1"/>
  <c r="F31"/>
  <c r="F30" s="1"/>
  <c r="F19" s="1"/>
  <c r="L137" i="17"/>
  <c r="M137"/>
  <c r="J137"/>
  <c r="D137"/>
  <c r="F137"/>
  <c r="P38"/>
  <c r="P41" s="1"/>
  <c r="E19" i="18" l="1"/>
  <c r="G11" i="4"/>
  <c r="F11"/>
  <c r="E11"/>
  <c r="D11"/>
  <c r="C11"/>
  <c r="B11"/>
  <c r="H10"/>
  <c r="H9"/>
  <c r="H8"/>
  <c r="H7"/>
  <c r="H11" l="1"/>
  <c r="C2"/>
  <c r="D2"/>
  <c r="E2"/>
  <c r="F2"/>
  <c r="G2"/>
  <c r="B2"/>
  <c r="H2" l="1"/>
  <c r="BE85" i="19"/>
</calcChain>
</file>

<file path=xl/comments1.xml><?xml version="1.0" encoding="utf-8"?>
<comments xmlns="http://schemas.openxmlformats.org/spreadsheetml/2006/main">
  <authors>
    <author>Pedagog</author>
  </authors>
  <commentList>
    <comment ref="B71" authorId="0">
      <text>
        <r>
          <rPr>
            <b/>
            <sz val="8"/>
            <color indexed="81"/>
            <rFont val="Tahoma"/>
            <family val="2"/>
            <charset val="204"/>
          </rPr>
          <t>Pedagog: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34" authorId="0">
      <text>
        <r>
          <rPr>
            <b/>
            <sz val="8"/>
            <color indexed="81"/>
            <rFont val="Tahoma"/>
            <family val="2"/>
            <charset val="204"/>
          </rPr>
          <t>Pedagog: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<sst xmlns="http://schemas.openxmlformats.org/spreadsheetml/2006/main" count="1270" uniqueCount="483">
  <si>
    <t xml:space="preserve">Составил:  зам.директора по ОД  _______________________________  </t>
  </si>
  <si>
    <t>зачетов</t>
  </si>
  <si>
    <t>экзаменов</t>
  </si>
  <si>
    <t>производств.
практики</t>
  </si>
  <si>
    <t>учебной 
практики</t>
  </si>
  <si>
    <t>дисциплин и МДК</t>
  </si>
  <si>
    <t>всего</t>
  </si>
  <si>
    <t>Государственная итоговая аттестация</t>
  </si>
  <si>
    <t>ГИА</t>
  </si>
  <si>
    <t>Всего</t>
  </si>
  <si>
    <t>Физическая культура</t>
  </si>
  <si>
    <t>ПП.05</t>
  </si>
  <si>
    <t>УП.05</t>
  </si>
  <si>
    <t>МДК.05.01</t>
  </si>
  <si>
    <t>ПМ.05</t>
  </si>
  <si>
    <t>ПП.04</t>
  </si>
  <si>
    <t>УП.04</t>
  </si>
  <si>
    <t>МДК.04.01</t>
  </si>
  <si>
    <t>ПМ.04</t>
  </si>
  <si>
    <t>ПП.03</t>
  </si>
  <si>
    <t>УП.03</t>
  </si>
  <si>
    <t>МДК.03.01</t>
  </si>
  <si>
    <t>ПМ.03</t>
  </si>
  <si>
    <t>ПП.02</t>
  </si>
  <si>
    <t>УП.02</t>
  </si>
  <si>
    <t>МДК.02.01</t>
  </si>
  <si>
    <t>ПМ.02</t>
  </si>
  <si>
    <t>ПП.01</t>
  </si>
  <si>
    <t>УП.01</t>
  </si>
  <si>
    <t>МДК.01.01</t>
  </si>
  <si>
    <t>ПМ.01</t>
  </si>
  <si>
    <t>Профессиональный цикл</t>
  </si>
  <si>
    <t>П.00</t>
  </si>
  <si>
    <t>Рисование и лепка</t>
  </si>
  <si>
    <t>ОПР.01</t>
  </si>
  <si>
    <t>ОПР.00</t>
  </si>
  <si>
    <t>Безопасность жизнедеятельности</t>
  </si>
  <si>
    <t>Общепрофессиональный цикл</t>
  </si>
  <si>
    <t>ОП.00</t>
  </si>
  <si>
    <t>Основы безопасности жизнедеятельности</t>
  </si>
  <si>
    <t>География</t>
  </si>
  <si>
    <t>История</t>
  </si>
  <si>
    <t>Иностранный язык</t>
  </si>
  <si>
    <t>Литература</t>
  </si>
  <si>
    <t>Русский язык</t>
  </si>
  <si>
    <t>Общеобразовательный цикл</t>
  </si>
  <si>
    <t>0.00</t>
  </si>
  <si>
    <t>ТО</t>
  </si>
  <si>
    <t>4 сем.
22 нед</t>
  </si>
  <si>
    <t>3 сем.
17 нед</t>
  </si>
  <si>
    <t>2 сем.
23 нед</t>
  </si>
  <si>
    <t>1 сем.
17 нед</t>
  </si>
  <si>
    <t>в том числе
лаб. и практ. занятий</t>
  </si>
  <si>
    <t>3 курс</t>
  </si>
  <si>
    <t>2 курс</t>
  </si>
  <si>
    <t>1 курс</t>
  </si>
  <si>
    <t>Обязательная 
аудиторная</t>
  </si>
  <si>
    <t>самостоятельная учебная работа</t>
  </si>
  <si>
    <t>максимальная</t>
  </si>
  <si>
    <t>Распределение обязательной нагрузки по курсам и семестрам (час.в сем.)</t>
  </si>
  <si>
    <t>Учебная нагрузка обучающихся 
(час)</t>
  </si>
  <si>
    <t>Формы промежуточной 
аттестации</t>
  </si>
  <si>
    <t>Наименование циклов, разделов,
дисциплин, профессиональных модулей, МДК, практик</t>
  </si>
  <si>
    <t>Индекс</t>
  </si>
  <si>
    <t>Итого</t>
  </si>
  <si>
    <t>Итого вариатив профессиональной подготовки</t>
  </si>
  <si>
    <t>ОП.05</t>
  </si>
  <si>
    <t>Экономические и правовые основы производственной деятельности</t>
  </si>
  <si>
    <t>ОП.04</t>
  </si>
  <si>
    <t>Техническое оснащение и организация рабочего места</t>
  </si>
  <si>
    <t>ОП.03</t>
  </si>
  <si>
    <t>ОП.02</t>
  </si>
  <si>
    <t>Основы микробиологии, санитарии и гигиены в пищевом производстве</t>
  </si>
  <si>
    <t>ОП.01</t>
  </si>
  <si>
    <t>Предмет</t>
  </si>
  <si>
    <t>Распределение вариатива</t>
  </si>
  <si>
    <t>Вариатив профессиональной подготовки</t>
  </si>
  <si>
    <t xml:space="preserve">Производственная практика </t>
  </si>
  <si>
    <t xml:space="preserve">Учебная практика </t>
  </si>
  <si>
    <t xml:space="preserve">Общее количество аудиторной нагрузки с учетом практики </t>
  </si>
  <si>
    <t xml:space="preserve">                                                                                                   Директор  ОГАОУ СПО БТОТиС</t>
  </si>
  <si>
    <t xml:space="preserve">                                                                                                  ________________ М.Н. Каурцев</t>
  </si>
  <si>
    <t xml:space="preserve"> Базисный учебный план </t>
  </si>
  <si>
    <t>Квалификации:</t>
  </si>
  <si>
    <t>Форма обучения – очная</t>
  </si>
  <si>
    <t>Нормативный срок обучения на базе</t>
  </si>
  <si>
    <t>среднего (полного) общего образования – 10 мес.</t>
  </si>
  <si>
    <t>Элементы учебного процесса, в т.ч. учебные дисциплины, профессиональные модули, междисциплинарные курсы</t>
  </si>
  <si>
    <t>Время в неделях</t>
  </si>
  <si>
    <t>Обязательная учебная нагрузка</t>
  </si>
  <si>
    <t>Рекомен-дуемый курс изучения</t>
  </si>
  <si>
    <t>В том числе лаб.и практ. занятий</t>
  </si>
  <si>
    <t>Обязательная часть циклов ОПОП и раздел «Физическая культура»</t>
  </si>
  <si>
    <t>ПМ.00</t>
  </si>
  <si>
    <t>Профессиональные модули</t>
  </si>
  <si>
    <t>МДК. 01.01</t>
  </si>
  <si>
    <t>МДК. 02.01</t>
  </si>
  <si>
    <t>МДК. 03.01</t>
  </si>
  <si>
    <t>МДК. 04.01</t>
  </si>
  <si>
    <t>МДК. 05.01</t>
  </si>
  <si>
    <t>Вариативная часть циклов ОПОП</t>
  </si>
  <si>
    <t>Производственная практика</t>
  </si>
  <si>
    <t>Промежуточная аттестация</t>
  </si>
  <si>
    <t>ГИА.00</t>
  </si>
  <si>
    <t>Государственная (итоговая) аттестация</t>
  </si>
  <si>
    <t>ГИА.01</t>
  </si>
  <si>
    <t>Защита выпускной квалификационной работы</t>
  </si>
  <si>
    <t xml:space="preserve">Всего </t>
  </si>
  <si>
    <t>УЧЕБНЫЙ ПЛАН</t>
  </si>
  <si>
    <t xml:space="preserve">«Байкальский техникум отраслевых технологий и сервиса» </t>
  </si>
  <si>
    <t>Повар, кондитер</t>
  </si>
  <si>
    <t>Курсы</t>
  </si>
  <si>
    <t>Обучение по
дисциплинам и междисциплинарным курсам</t>
  </si>
  <si>
    <t>Учебная
практика</t>
  </si>
  <si>
    <t>Производственная 
практика по профилю специальности</t>
  </si>
  <si>
    <t>Промежуточная
аттестация</t>
  </si>
  <si>
    <t>Государственная
итоговая аттестация</t>
  </si>
  <si>
    <t>Каникулы</t>
  </si>
  <si>
    <t>I курс</t>
  </si>
  <si>
    <t>II курс</t>
  </si>
  <si>
    <t>III курс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</si>
  <si>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</si>
  <si>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</si>
  <si>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</si>
  <si>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</si>
  <si>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</si>
  <si>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</si>
  <si>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</si>
  <si>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</si>
  <si>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</si>
  <si>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</si>
  <si>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</si>
  <si>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</si>
  <si>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</si>
  <si>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 xml:space="preserve">всего обяз. нагрузки </t>
  </si>
  <si>
    <t>всего сам. работы</t>
  </si>
  <si>
    <t>ОД.00</t>
  </si>
  <si>
    <t>обяз. уч.</t>
  </si>
  <si>
    <t>сам. р. с.</t>
  </si>
  <si>
    <t xml:space="preserve">Физическая культура </t>
  </si>
  <si>
    <t>ОП. 00</t>
  </si>
  <si>
    <t>обяз.уч.</t>
  </si>
  <si>
    <t>сам.р.с.</t>
  </si>
  <si>
    <t>ПМ. 00</t>
  </si>
  <si>
    <t>ПМ. 01</t>
  </si>
  <si>
    <t>Всего час. в неделю обязательной учебной нагрузки</t>
  </si>
  <si>
    <t>Всего час. в неделю сам. работы студентов</t>
  </si>
  <si>
    <t>Всего часов в неделю</t>
  </si>
  <si>
    <t>23 фев. - 1 март</t>
  </si>
  <si>
    <t>Июль</t>
  </si>
  <si>
    <t>27 июля - 2 августа</t>
  </si>
  <si>
    <t>ПМ. 03</t>
  </si>
  <si>
    <t>на базе основного общего образования</t>
  </si>
  <si>
    <t xml:space="preserve">Профиль получаемого профессионального образования – </t>
  </si>
  <si>
    <t xml:space="preserve">                                                                                                                                       Утверждаю</t>
  </si>
  <si>
    <t>Повар,кондитер</t>
  </si>
  <si>
    <t>Э</t>
  </si>
  <si>
    <t>ДЗ</t>
  </si>
  <si>
    <t>№</t>
  </si>
  <si>
    <t>Наименование</t>
  </si>
  <si>
    <t>Кабинеты:</t>
  </si>
  <si>
    <t>Русского языка и литературы</t>
  </si>
  <si>
    <t>Иностранного языка</t>
  </si>
  <si>
    <t>Истории и обществознания</t>
  </si>
  <si>
    <t>Математики</t>
  </si>
  <si>
    <t>Химии</t>
  </si>
  <si>
    <t>Биологии</t>
  </si>
  <si>
    <t>Физики</t>
  </si>
  <si>
    <t>Информатики и ИКТ</t>
  </si>
  <si>
    <t>Безопасности жизнедеятельности , ОБЖ</t>
  </si>
  <si>
    <t>Технологии кулинарного производства</t>
  </si>
  <si>
    <t>Технологии кондитерского производства;</t>
  </si>
  <si>
    <t>Лаборатории</t>
  </si>
  <si>
    <t>Микробиологии, санитарии и гигиены;</t>
  </si>
  <si>
    <t>Товароведения продовольственных товаров;</t>
  </si>
  <si>
    <t>Технического оснащения и организации рабочего места.</t>
  </si>
  <si>
    <t>Учебный кулинарный цех.</t>
  </si>
  <si>
    <t>Учебный кондитерский цех</t>
  </si>
  <si>
    <t>Спортивный комплекс</t>
  </si>
  <si>
    <t>Спортивный зал</t>
  </si>
  <si>
    <t>Лыжная база</t>
  </si>
  <si>
    <t>Залы</t>
  </si>
  <si>
    <t>Библиотека, читальный зал с выходом в Интернет</t>
  </si>
  <si>
    <t>Актовый зал</t>
  </si>
  <si>
    <t xml:space="preserve">Открытый стадион широкого профиля с элементами полосы препятствий; стрелковый тир </t>
  </si>
  <si>
    <t>Квалификационная работа</t>
  </si>
  <si>
    <t>1.Птица жареная</t>
  </si>
  <si>
    <t>2.Кексы бисквитные.</t>
  </si>
  <si>
    <t>1.Галантин.</t>
  </si>
  <si>
    <t>2.Ореховое печенье.</t>
  </si>
  <si>
    <t>1.Бефстроганов.</t>
  </si>
  <si>
    <t>2.Рулет кремовый.</t>
  </si>
  <si>
    <t>1.Мясной рулет.</t>
  </si>
  <si>
    <t>2.Торт бисквитный.</t>
  </si>
  <si>
    <t>1.Рыба запеченная – по русски.</t>
  </si>
  <si>
    <t>2.Пирог полуоткрытый.</t>
  </si>
  <si>
    <t>1.Солянка мясная сборная.</t>
  </si>
  <si>
    <t>2.Заварные пирожные с кремом.</t>
  </si>
  <si>
    <t>1. Горбуша фаршированная.</t>
  </si>
  <si>
    <t>2. Рулет «Лакомка»</t>
  </si>
  <si>
    <t>1.Рыба жареная в тесте.</t>
  </si>
  <si>
    <t xml:space="preserve">2.Пирожное с яблочной начинкой. </t>
  </si>
  <si>
    <t>1.Котлета мясная с красным соусом.</t>
  </si>
  <si>
    <t>2.Печенье «Листики».</t>
  </si>
  <si>
    <t>1. Язык отварной</t>
  </si>
  <si>
    <t>2. Пирожное «Картошка»</t>
  </si>
  <si>
    <t>1.Мясо по-французки.</t>
  </si>
  <si>
    <t>2.Пирожное «Каштаны»</t>
  </si>
  <si>
    <t>1.Жаркое из говядины в соусе, с грибами.</t>
  </si>
  <si>
    <t>2.Яблочный пирог.</t>
  </si>
  <si>
    <t xml:space="preserve">1.Мясо по – китайски. </t>
  </si>
  <si>
    <t>2.Блинчики фаршированные.</t>
  </si>
  <si>
    <t>1.Гуляш.</t>
  </si>
  <si>
    <t>2.Язык слоеный.</t>
  </si>
  <si>
    <t>1.Салат – коктейль.</t>
  </si>
  <si>
    <t>2. Печенье «Жучки».</t>
  </si>
  <si>
    <t>1. Тельное</t>
  </si>
  <si>
    <t>2. Пирожки печеные.</t>
  </si>
  <si>
    <t>1. «Фрикасэ».</t>
  </si>
  <si>
    <t>2. «Шарлотка с ягодной начинкой»</t>
  </si>
  <si>
    <t>1. Шницель.</t>
  </si>
  <si>
    <t>2. Пирог открытый.</t>
  </si>
  <si>
    <t>2. Пирожное «Кольцо заварное»</t>
  </si>
  <si>
    <t>1.Фаршированная курица.</t>
  </si>
  <si>
    <t>2.Вафельные трубочки с начинкой.</t>
  </si>
  <si>
    <t>1. Антрекот.</t>
  </si>
  <si>
    <t>2. Ватрушка.</t>
  </si>
  <si>
    <t>1.Жаркое по - домашнему</t>
  </si>
  <si>
    <t>2. Коржики сахарные.</t>
  </si>
  <si>
    <t>2.Торт к «Чаю».</t>
  </si>
  <si>
    <t>1.Плов.</t>
  </si>
  <si>
    <t>2.Кекс с изюмом.</t>
  </si>
  <si>
    <t>29 марта - 4 апреля</t>
  </si>
  <si>
    <t>26 апеля. - 2 мая</t>
  </si>
  <si>
    <t>31 мая - 6 июня</t>
  </si>
  <si>
    <t>27 июня - 4 июля</t>
  </si>
  <si>
    <t>26 июля - 1 августа</t>
  </si>
  <si>
    <t>Основы калькуляции и учета</t>
  </si>
  <si>
    <t>диф..зачетов</t>
  </si>
  <si>
    <t xml:space="preserve">среднего профессионального образования </t>
  </si>
  <si>
    <t xml:space="preserve">Байкальского техникума отраслевых технологий и сервиса </t>
  </si>
  <si>
    <t xml:space="preserve">по профессии </t>
  </si>
  <si>
    <t>по профессии среднего профессионального образования</t>
  </si>
  <si>
    <t>30марта - 5 апреля</t>
  </si>
  <si>
    <t>27 апреля - 3 мая</t>
  </si>
  <si>
    <t>29 июня -5 июля</t>
  </si>
  <si>
    <t>июль</t>
  </si>
  <si>
    <t>г</t>
  </si>
  <si>
    <t>28сент. - 4 окт.</t>
  </si>
  <si>
    <t>26октября-1Ноябрь</t>
  </si>
  <si>
    <t>30ноябрь-6Декабрь</t>
  </si>
  <si>
    <t>28дек.-3янв.</t>
  </si>
  <si>
    <t>4Янв.-10янв.</t>
  </si>
  <si>
    <t>январь</t>
  </si>
  <si>
    <t>29февраль-6Март</t>
  </si>
  <si>
    <t>март</t>
  </si>
  <si>
    <t>328 март - 3 апр.</t>
  </si>
  <si>
    <t>25 апр. - 1 мая</t>
  </si>
  <si>
    <t>30май-5Июнь</t>
  </si>
  <si>
    <t>июнь</t>
  </si>
  <si>
    <t>27 июня - 3 июля</t>
  </si>
  <si>
    <t>29август-4Сентябрь</t>
  </si>
  <si>
    <t>26 сент. - 2 окт.</t>
  </si>
  <si>
    <t>31октябрь-6Ноябрь</t>
  </si>
  <si>
    <t>28 ноября- 4 декабря</t>
  </si>
  <si>
    <t>26 дек.-1 янв.</t>
  </si>
  <si>
    <t>2Январь-8январь</t>
  </si>
  <si>
    <t>30январь-6февраль</t>
  </si>
  <si>
    <t>вариатив</t>
  </si>
  <si>
    <t>ОПР.02</t>
  </si>
  <si>
    <t>Исправленный с введением новой дисциплины</t>
  </si>
  <si>
    <t>Основы предпринимательской деятельности</t>
  </si>
  <si>
    <t>Рисования и лепки</t>
  </si>
  <si>
    <t>Основ калькуляции и учета</t>
  </si>
  <si>
    <t>Основ предпринимательской деятельности</t>
  </si>
  <si>
    <t>19.01.17 Повар, кондитер</t>
  </si>
  <si>
    <t>Примерные темы выпускных квалификационных работ обучающихся по профессии  19.01.17«Повар, кондитер»</t>
  </si>
  <si>
    <t>ОУД</t>
  </si>
  <si>
    <t>ОУД 01.</t>
  </si>
  <si>
    <t>ОУД 02.</t>
  </si>
  <si>
    <t>ОУД 03.</t>
  </si>
  <si>
    <t>ОУД 04.</t>
  </si>
  <si>
    <t>ОУД 05.</t>
  </si>
  <si>
    <t>ОУД 06.</t>
  </si>
  <si>
    <t>ОУД 07.</t>
  </si>
  <si>
    <t>Физика</t>
  </si>
  <si>
    <t>ОУД 08.</t>
  </si>
  <si>
    <t>Химия</t>
  </si>
  <si>
    <t>ОУД 09.</t>
  </si>
  <si>
    <r>
      <rPr>
        <sz val="8"/>
        <rFont val="Arial"/>
        <family val="2"/>
        <charset val="204"/>
      </rPr>
      <t>Обществознание</t>
    </r>
    <r>
      <rPr>
        <sz val="10"/>
        <rFont val="Arial"/>
        <family val="2"/>
        <charset val="204"/>
      </rPr>
      <t xml:space="preserve">(включая </t>
    </r>
    <r>
      <rPr>
        <b/>
        <sz val="12"/>
        <rFont val="Arial"/>
        <family val="2"/>
        <charset val="204"/>
      </rPr>
      <t xml:space="preserve">экономику </t>
    </r>
    <r>
      <rPr>
        <sz val="10"/>
        <rFont val="Arial"/>
        <family val="2"/>
        <charset val="204"/>
      </rPr>
      <t>и право)</t>
    </r>
  </si>
  <si>
    <r>
      <rPr>
        <sz val="8"/>
        <rFont val="Arial"/>
        <family val="2"/>
        <charset val="204"/>
      </rPr>
      <t>Обществознание</t>
    </r>
    <r>
      <rPr>
        <sz val="10"/>
        <rFont val="Arial"/>
        <family val="2"/>
        <charset val="204"/>
      </rPr>
      <t xml:space="preserve">(включая экономику и </t>
    </r>
    <r>
      <rPr>
        <b/>
        <sz val="12"/>
        <rFont val="Arial"/>
        <family val="2"/>
        <charset val="204"/>
      </rPr>
      <t>право</t>
    </r>
    <r>
      <rPr>
        <sz val="10"/>
        <rFont val="Arial"/>
        <family val="2"/>
        <charset val="204"/>
      </rPr>
      <t>)</t>
    </r>
  </si>
  <si>
    <t>ОУД 10.</t>
  </si>
  <si>
    <t>Экология</t>
  </si>
  <si>
    <t>Биология</t>
  </si>
  <si>
    <t>ОУД 15.</t>
  </si>
  <si>
    <t>ОУД 16</t>
  </si>
  <si>
    <t>ОУД 17</t>
  </si>
  <si>
    <t>Общепрофессиональный учебный цикл</t>
  </si>
  <si>
    <t>Общепрофессиональные учебные дисциплины (региональные )</t>
  </si>
  <si>
    <t>Профессиональный учебный цикл</t>
  </si>
  <si>
    <t>Общеобразовательный учебный цикл</t>
  </si>
  <si>
    <t>ОУД.00</t>
  </si>
  <si>
    <t>ОУД.01</t>
  </si>
  <si>
    <t>ОУД 02</t>
  </si>
  <si>
    <t>ОУД 03</t>
  </si>
  <si>
    <t>ОУД 04</t>
  </si>
  <si>
    <t>ОУД 05</t>
  </si>
  <si>
    <t>ОУД 06</t>
  </si>
  <si>
    <t>ОУД 07</t>
  </si>
  <si>
    <t>ОУД 08</t>
  </si>
  <si>
    <t>ОУД 09</t>
  </si>
  <si>
    <t>ОУД 10</t>
  </si>
  <si>
    <t>ОУД 15</t>
  </si>
  <si>
    <t>Профессиональные учебные  модули</t>
  </si>
  <si>
    <t>обяз. .</t>
  </si>
  <si>
    <t>сам. р.</t>
  </si>
  <si>
    <r>
      <t>Консультации</t>
    </r>
    <r>
      <rPr>
        <sz val="10"/>
        <rFont val="Arial"/>
        <family val="2"/>
        <charset val="204"/>
      </rPr>
      <t xml:space="preserve"> на 1студента - 4 часа, 100 часов в год (всего 250 часов)
</t>
    </r>
    <r>
      <rPr>
        <b/>
        <sz val="10"/>
        <rFont val="Arial"/>
        <family val="2"/>
        <charset val="204"/>
      </rPr>
      <t>Государственная итоговая аттестация:</t>
    </r>
    <r>
      <rPr>
        <sz val="10"/>
        <rFont val="Arial"/>
        <family val="2"/>
        <charset val="204"/>
      </rPr>
      <t xml:space="preserve">
Выпускная квалификационная работа</t>
    </r>
  </si>
  <si>
    <t xml:space="preserve"> Общеобразовательные учебные дисциплины по выбору из обязательных предметных областей</t>
  </si>
  <si>
    <t xml:space="preserve">Общие образовательные учебные дисциплины </t>
  </si>
  <si>
    <t>УД</t>
  </si>
  <si>
    <t>УД01</t>
  </si>
  <si>
    <t>Учебное исследовательское проектирование</t>
  </si>
  <si>
    <t>История Иркутской области</t>
  </si>
  <si>
    <t>УД 02</t>
  </si>
  <si>
    <t>Деловая культура</t>
  </si>
  <si>
    <t>Математика: алгебра, начала математического анализа, геометрия</t>
  </si>
  <si>
    <t>Дополнительные учабные дисциплины (по выбору обучающихся)</t>
  </si>
  <si>
    <t xml:space="preserve">Общепрофессиональный учебный цикл </t>
  </si>
  <si>
    <t>УД 01</t>
  </si>
  <si>
    <t>Дисциплины по выбору из обязательных продметных областей</t>
  </si>
  <si>
    <t>Общие учебные
дисциплины</t>
  </si>
  <si>
    <t>Дополнительные дисциплины</t>
  </si>
  <si>
    <t>УД 03</t>
  </si>
  <si>
    <t>УД 04</t>
  </si>
  <si>
    <t>ДЗ,ДЗ</t>
  </si>
  <si>
    <t>5ДЗ/2Э</t>
  </si>
  <si>
    <t>4ДЗ</t>
  </si>
  <si>
    <t>15ДЗ/3Э</t>
  </si>
  <si>
    <t>Учебная практика</t>
  </si>
  <si>
    <t xml:space="preserve"> Государственного автономного профессионального образовательного учреждения среднего  профессионального образования </t>
  </si>
  <si>
    <t xml:space="preserve">                                                                                                              естественнонаучный</t>
  </si>
  <si>
    <t xml:space="preserve"> образовательной программы</t>
  </si>
  <si>
    <t>Перечень кабинетов, лабораторий, мастерских и других помещений для подготовки по профессии: 19.01.17 Повар, кондитер</t>
  </si>
  <si>
    <t>Русский язык и литература (Русский язык)</t>
  </si>
  <si>
    <t>Русский язык и литература (Литература )</t>
  </si>
  <si>
    <t xml:space="preserve">Информатика </t>
  </si>
  <si>
    <t>IV курс</t>
  </si>
  <si>
    <t>4курс</t>
  </si>
  <si>
    <t>7сем.
17 нед</t>
  </si>
  <si>
    <t>27ноября -3декабря</t>
  </si>
  <si>
    <t>30 октября - 5ноября</t>
  </si>
  <si>
    <t xml:space="preserve">1января - 7января </t>
  </si>
  <si>
    <t>8 -14 января</t>
  </si>
  <si>
    <t>29 янв. - 4 фев.</t>
  </si>
  <si>
    <t xml:space="preserve"> </t>
  </si>
  <si>
    <t>Основы микробиологии, физиологии питания, санитарии и гигиены</t>
  </si>
  <si>
    <t>Основы товароведения продовольственных товаров</t>
  </si>
  <si>
    <t>МДК.01.02</t>
  </si>
  <si>
    <t>Организация приготовления, подготовки к реализации и хранения  кулинарных полуфабрикатов</t>
  </si>
  <si>
    <t>Процессы приготовления, подготовки к реализации кулинарных полуфабрикатов</t>
  </si>
  <si>
    <t>МДК.02.02</t>
  </si>
  <si>
    <t>Организация приготовления, подготовки к реализации и презинтации горячих блюд,кулинарных изделий,закусок</t>
  </si>
  <si>
    <t>Процессы приготовления,подготовки к реализации и презентации горячих блюд,кулинпрных изделий,закусок</t>
  </si>
  <si>
    <t>Иностранный язык в профессиональной деятельности</t>
  </si>
  <si>
    <t>Физическая культура (для профессий СПО)</t>
  </si>
  <si>
    <t>Приготовление,оформление и подготовка к реализации холодных блюд,кулинарных изделий,закусок разнообразного ассортимента</t>
  </si>
  <si>
    <t>МДК.03.02</t>
  </si>
  <si>
    <t>МДК.04.02</t>
  </si>
  <si>
    <t>Организация приготовления, подготовки к реализации и презентации холодных блюд, кулинарных изделий, закусок</t>
  </si>
  <si>
    <t>Процессы приготовления, подготовки к реализации и презентации холодных блюд, кулинарных изделий, закусок</t>
  </si>
  <si>
    <t>Приготовление , оформление и подготовка к реализации холодных и горячих сладких блюд, десертов, напитков разнообразного ассортимента</t>
  </si>
  <si>
    <t>Организация приготовления, подготовки к реализации горячих и  холодных сладких блюд, десертов, напитков</t>
  </si>
  <si>
    <t>Охрана труда</t>
  </si>
  <si>
    <t>Эффективное поведение на рынке труда</t>
  </si>
  <si>
    <t>ПМ. 05</t>
  </si>
  <si>
    <t>МДК.05.02</t>
  </si>
  <si>
    <t>Приготовление, оформление и подготовка к реализации хлебобулочных, мучных кондитерских изделий разнообразного ассортимента</t>
  </si>
  <si>
    <t>2 курс 39недель</t>
  </si>
  <si>
    <t>г.</t>
  </si>
  <si>
    <r>
      <rPr>
        <b/>
        <sz val="11"/>
        <rFont val="Arial"/>
        <family val="2"/>
        <charset val="204"/>
      </rPr>
      <t>Обществознание(</t>
    </r>
    <r>
      <rPr>
        <sz val="10"/>
        <rFont val="Arial"/>
        <family val="2"/>
        <charset val="204"/>
      </rPr>
      <t>включая экономику и право)</t>
    </r>
  </si>
  <si>
    <t xml:space="preserve">Экономические и правовые основы профессиональной деятельности </t>
  </si>
  <si>
    <t>ОП.06</t>
  </si>
  <si>
    <t>ОП.07</t>
  </si>
  <si>
    <t>ОП.08</t>
  </si>
  <si>
    <t>ОП.09</t>
  </si>
  <si>
    <t>Физическая культура(для профессий СПО)</t>
  </si>
  <si>
    <t>Приготовление и подготовка к реализации полуфабрикатов для блюд , кулинарных изделий разнообразного ассортимента</t>
  </si>
  <si>
    <t>Прцессы приготовления, подготовки к реализации кулинарных полуфабрикатов</t>
  </si>
  <si>
    <t>ПМ. 02</t>
  </si>
  <si>
    <t>Приготовление , оформление  и подготовка к реализации горячих блюд, кулинарных изделий , закусок разнообразного ассортимента</t>
  </si>
  <si>
    <t>Процессы приготовления, подготовки к реализации  горячих и холодных сладких блюд, десертов , напитков</t>
  </si>
  <si>
    <t xml:space="preserve">Организация приготовления,  подготовки к реализации хлебобулочных, мучных кондитерских изделий </t>
  </si>
  <si>
    <t xml:space="preserve">Процессы приготовления,  подготовки к реализации хлебобулочных, мучных кондитерских изделий </t>
  </si>
  <si>
    <t>7 сем.
17 нед</t>
  </si>
  <si>
    <t>2 сем.
24 нед</t>
  </si>
  <si>
    <t>5 сем.
16 нед</t>
  </si>
  <si>
    <t>6 сем.
24 нед</t>
  </si>
  <si>
    <t>8 сем.
22 нед</t>
  </si>
  <si>
    <t>2ДЗ</t>
  </si>
  <si>
    <t>УД02</t>
  </si>
  <si>
    <t>1курс 40неделя</t>
  </si>
  <si>
    <t>Экономические и прв=авовые основы профессиональной деятельности</t>
  </si>
  <si>
    <t>УД03</t>
  </si>
  <si>
    <t>ОП. 03</t>
  </si>
  <si>
    <t>ОП. 05</t>
  </si>
  <si>
    <t>ОП. 06</t>
  </si>
  <si>
    <t>вар.</t>
  </si>
  <si>
    <t>Теоретическое обучение ОД</t>
  </si>
  <si>
    <t>Теоретическое обучение  П</t>
  </si>
  <si>
    <t>43.01.09 Повар, кондитер.</t>
  </si>
  <si>
    <t xml:space="preserve"> Основы товароведения продовольственных товаров</t>
  </si>
  <si>
    <t>Физическая культура (для профессиий СПО)</t>
  </si>
  <si>
    <t>В том числе: МДК</t>
  </si>
  <si>
    <t>Учебная, производственная практика</t>
  </si>
  <si>
    <t>Приготовление и подготовка к реализации полуфабрикатов для блюд, кулинарных изделий разнообразного ассортимента</t>
  </si>
  <si>
    <t>МДК. 01.02</t>
  </si>
  <si>
    <t>Организация приготовления , подготовки к реализации и хранения кулинарных полуфабрикатов</t>
  </si>
  <si>
    <t>МДК. 02.02</t>
  </si>
  <si>
    <t>МДК. 03.02</t>
  </si>
  <si>
    <t>МДК. 04.02</t>
  </si>
  <si>
    <t>МДК. 05.02</t>
  </si>
  <si>
    <t>э</t>
  </si>
  <si>
    <t>дз</t>
  </si>
  <si>
    <t>Основного общего образования – 3года 10мес.</t>
  </si>
  <si>
    <t>Нормативный срок освоения ППКРС –  3 года  10 мес.</t>
  </si>
  <si>
    <t xml:space="preserve">  Сводные данные по бюджету времени в неделях  3года10мес.</t>
  </si>
  <si>
    <t xml:space="preserve">                                                                                                     «     » _____________2017год</t>
  </si>
  <si>
    <t>Объем образовательной программы в часах</t>
  </si>
  <si>
    <t>3 курс 39 недель</t>
  </si>
  <si>
    <t>4 курс 38 недель</t>
  </si>
  <si>
    <t>6 сем.
23 нед</t>
  </si>
  <si>
    <t>8 сем.
21 нед</t>
  </si>
  <si>
    <t xml:space="preserve">   График промежуточной аттестации    Повар, кондитер                 Стандарт 2017года</t>
  </si>
  <si>
    <t>5Э</t>
  </si>
  <si>
    <t>7ДЗ/2Э</t>
  </si>
  <si>
    <t>4ДЗ/3Э</t>
  </si>
  <si>
    <t>Введение в профессию</t>
  </si>
  <si>
    <t>УД04</t>
  </si>
  <si>
    <t>ИКТ в профессиональной деятельности</t>
  </si>
  <si>
    <t xml:space="preserve">  </t>
  </si>
  <si>
    <t>Финансовая грамотность</t>
  </si>
  <si>
    <t>ОПР.03</t>
  </si>
  <si>
    <t>ОПР.04</t>
  </si>
  <si>
    <t>ОПР.05</t>
  </si>
  <si>
    <t>ОПР.06</t>
  </si>
  <si>
    <t>ИКТ в прфессиональной деятельности</t>
  </si>
  <si>
    <t>Деловая кудьтура</t>
  </si>
  <si>
    <t>1З/14ДЗ/3Э</t>
  </si>
  <si>
    <t>Итого вариатив общеобразовательной подготовки подготовки</t>
  </si>
  <si>
    <t>Сам.учебная нагрузка</t>
  </si>
  <si>
    <t>сам.раб.во взаимод.с пед.</t>
  </si>
  <si>
    <t>Промежуточная аттестация ООО</t>
  </si>
  <si>
    <t>Государственная аттестация</t>
  </si>
  <si>
    <t>В том числе лаб. И практ. Зан.</t>
  </si>
  <si>
    <t>Обяз.уч.нагрузка</t>
  </si>
  <si>
    <t>Астрономия</t>
  </si>
  <si>
    <r>
      <t>Консультации</t>
    </r>
    <r>
      <rPr>
        <sz val="10"/>
        <rFont val="Arial"/>
        <family val="2"/>
        <charset val="204"/>
      </rPr>
      <t xml:space="preserve"> на 1студента - 4 часа, 100 часов в год (всего 400 часов)
</t>
    </r>
    <r>
      <rPr>
        <b/>
        <sz val="10"/>
        <rFont val="Arial"/>
        <family val="2"/>
        <charset val="204"/>
      </rPr>
      <t>Государственная итоговая аттестация:</t>
    </r>
    <r>
      <rPr>
        <sz val="10"/>
        <rFont val="Arial"/>
        <family val="2"/>
        <charset val="204"/>
      </rPr>
      <t xml:space="preserve">
Выпускная квалификационная работа</t>
    </r>
  </si>
  <si>
    <t>ПМ. 04</t>
  </si>
  <si>
    <t>ОП. 04</t>
  </si>
  <si>
    <t>Основы финансовой грамотности</t>
  </si>
  <si>
    <t>1з/28дз/9Э/</t>
  </si>
  <si>
    <t>6дз</t>
  </si>
  <si>
    <t>8дз/1Э</t>
  </si>
  <si>
    <t>1З/4ДЗ/2Э</t>
  </si>
  <si>
    <t>6дз/1Э</t>
  </si>
  <si>
    <t>4дз</t>
  </si>
  <si>
    <t xml:space="preserve">                      Повар, кондитер  2018- 2022г. Гр.№6 Табанакова О.Н.</t>
  </si>
  <si>
    <t>ОПр.01</t>
  </si>
  <si>
    <t>ОУД10</t>
  </si>
  <si>
    <t>ОП. 08</t>
  </si>
  <si>
    <t>ОУД16</t>
  </si>
  <si>
    <t>ОП. 07</t>
  </si>
  <si>
    <t>ОПр. 02</t>
  </si>
  <si>
    <t>ОПр. 06</t>
  </si>
  <si>
    <t>ОПр. 03</t>
  </si>
  <si>
    <t>ОПр. 04</t>
  </si>
  <si>
    <t>ОПр. 05</t>
  </si>
  <si>
    <r>
      <rPr>
        <b/>
        <sz val="10"/>
        <rFont val="Times New Roman"/>
        <family val="1"/>
        <charset val="204"/>
      </rPr>
      <t>Обществознание</t>
    </r>
    <r>
      <rPr>
        <sz val="10"/>
        <rFont val="Times New Roman"/>
        <family val="1"/>
        <charset val="204"/>
      </rPr>
      <t>(включая экономику и право)</t>
    </r>
  </si>
  <si>
    <r>
      <t xml:space="preserve">Обществознание(включая </t>
    </r>
    <r>
      <rPr>
        <b/>
        <sz val="10"/>
        <rFont val="Times New Roman"/>
        <family val="1"/>
        <charset val="204"/>
      </rPr>
      <t xml:space="preserve">экономику </t>
    </r>
    <r>
      <rPr>
        <sz val="10"/>
        <rFont val="Times New Roman"/>
        <family val="1"/>
        <charset val="204"/>
      </rPr>
      <t>и право)</t>
    </r>
  </si>
  <si>
    <r>
      <t xml:space="preserve">Обществознание(включая экономику и </t>
    </r>
    <r>
      <rPr>
        <b/>
        <sz val="10"/>
        <rFont val="Times New Roman"/>
        <family val="1"/>
        <charset val="204"/>
      </rPr>
      <t>право)</t>
    </r>
  </si>
  <si>
    <t>Математика</t>
  </si>
  <si>
    <t>2020 год</t>
  </si>
  <si>
    <t xml:space="preserve"> Повар,кондитер 2020-2021 Гр. _10_______    1 курс</t>
  </si>
</sst>
</file>

<file path=xl/styles.xml><?xml version="1.0" encoding="utf-8"?>
<styleSheet xmlns="http://schemas.openxmlformats.org/spreadsheetml/2006/main">
  <fonts count="72">
    <font>
      <sz val="10"/>
      <name val="Arial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57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6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rgb="FFFF0000"/>
      <name val="Calibri"/>
      <family val="2"/>
      <charset val="204"/>
    </font>
    <font>
      <i/>
      <sz val="10"/>
      <name val="Arial"/>
      <family val="2"/>
      <charset val="204"/>
    </font>
    <font>
      <i/>
      <sz val="10"/>
      <color rgb="FF0070C0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0"/>
      <color rgb="FF0070C0"/>
      <name val="Arial"/>
      <family val="2"/>
      <charset val="204"/>
    </font>
    <font>
      <i/>
      <sz val="10"/>
      <color rgb="FF00B050"/>
      <name val="Arial"/>
      <family val="2"/>
      <charset val="204"/>
    </font>
    <font>
      <sz val="10"/>
      <color rgb="FF7030A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i/>
      <sz val="10"/>
      <color theme="4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theme="5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57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rgb="FFFF0000"/>
      <name val="Calibri"/>
      <family val="2"/>
      <charset val="204"/>
    </font>
    <font>
      <sz val="10"/>
      <color rgb="FF00B050"/>
      <name val="Arial"/>
      <family val="2"/>
      <charset val="204"/>
    </font>
    <font>
      <sz val="12"/>
      <color theme="3" tint="0.59999389629810485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57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34">
    <xf numFmtId="0" fontId="0" fillId="0" borderId="0" xfId="0"/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0" fontId="3" fillId="0" borderId="37" xfId="0" applyFont="1" applyBorder="1" applyAlignment="1">
      <alignment wrapText="1"/>
    </xf>
    <xf numFmtId="0" fontId="3" fillId="0" borderId="25" xfId="0" applyFont="1" applyBorder="1"/>
    <xf numFmtId="0" fontId="3" fillId="4" borderId="37" xfId="0" applyFont="1" applyFill="1" applyBorder="1" applyAlignment="1">
      <alignment wrapText="1"/>
    </xf>
    <xf numFmtId="0" fontId="3" fillId="4" borderId="25" xfId="0" applyFont="1" applyFill="1" applyBorder="1"/>
    <xf numFmtId="0" fontId="3" fillId="0" borderId="0" xfId="0" applyFont="1"/>
    <xf numFmtId="0" fontId="0" fillId="0" borderId="38" xfId="0" applyBorder="1"/>
    <xf numFmtId="0" fontId="0" fillId="5" borderId="38" xfId="0" applyFill="1" applyBorder="1"/>
    <xf numFmtId="0" fontId="1" fillId="2" borderId="37" xfId="0" applyFont="1" applyFill="1" applyBorder="1"/>
    <xf numFmtId="0" fontId="1" fillId="2" borderId="38" xfId="0" applyFont="1" applyFill="1" applyBorder="1"/>
    <xf numFmtId="0" fontId="3" fillId="0" borderId="38" xfId="0" applyFont="1" applyBorder="1"/>
    <xf numFmtId="0" fontId="1" fillId="6" borderId="37" xfId="0" applyFont="1" applyFill="1" applyBorder="1" applyAlignment="1">
      <alignment wrapText="1"/>
    </xf>
    <xf numFmtId="0" fontId="3" fillId="6" borderId="38" xfId="0" applyFont="1" applyFill="1" applyBorder="1"/>
    <xf numFmtId="0" fontId="3" fillId="0" borderId="37" xfId="0" applyFont="1" applyBorder="1"/>
    <xf numFmtId="0" fontId="1" fillId="2" borderId="40" xfId="0" applyFont="1" applyFill="1" applyBorder="1"/>
    <xf numFmtId="0" fontId="1" fillId="2" borderId="41" xfId="0" applyFont="1" applyFill="1" applyBorder="1"/>
    <xf numFmtId="0" fontId="1" fillId="7" borderId="11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 wrapText="1"/>
    </xf>
    <xf numFmtId="0" fontId="1" fillId="7" borderId="37" xfId="0" applyFont="1" applyFill="1" applyBorder="1" applyAlignment="1">
      <alignment wrapText="1"/>
    </xf>
    <xf numFmtId="0" fontId="1" fillId="7" borderId="38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43" xfId="0" applyFont="1" applyFill="1" applyBorder="1"/>
    <xf numFmtId="0" fontId="1" fillId="2" borderId="33" xfId="0" applyFont="1" applyFill="1" applyBorder="1"/>
    <xf numFmtId="0" fontId="1" fillId="8" borderId="46" xfId="0" applyFont="1" applyFill="1" applyBorder="1" applyAlignment="1">
      <alignment horizontal="center" vertical="center"/>
    </xf>
    <xf numFmtId="0" fontId="0" fillId="0" borderId="0" xfId="0" applyBorder="1"/>
    <xf numFmtId="0" fontId="1" fillId="0" borderId="4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0" fillId="0" borderId="48" xfId="0" applyBorder="1"/>
    <xf numFmtId="0" fontId="0" fillId="5" borderId="45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5" xfId="0" applyFill="1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3" fillId="0" borderId="25" xfId="0" applyFont="1" applyBorder="1" applyAlignment="1">
      <alignment wrapText="1"/>
    </xf>
    <xf numFmtId="0" fontId="1" fillId="0" borderId="38" xfId="0" applyFont="1" applyBorder="1"/>
    <xf numFmtId="0" fontId="0" fillId="0" borderId="38" xfId="0" applyBorder="1" applyAlignment="1">
      <alignment horizontal="center"/>
    </xf>
    <xf numFmtId="0" fontId="0" fillId="0" borderId="10" xfId="0" applyBorder="1"/>
    <xf numFmtId="0" fontId="1" fillId="7" borderId="45" xfId="0" applyFont="1" applyFill="1" applyBorder="1" applyAlignment="1">
      <alignment horizontal="center" vertical="center"/>
    </xf>
    <xf numFmtId="0" fontId="1" fillId="7" borderId="46" xfId="0" applyFont="1" applyFill="1" applyBorder="1" applyAlignment="1">
      <alignment horizontal="center" vertical="center"/>
    </xf>
    <xf numFmtId="0" fontId="0" fillId="7" borderId="45" xfId="0" applyFill="1" applyBorder="1"/>
    <xf numFmtId="0" fontId="0" fillId="7" borderId="25" xfId="0" applyFill="1" applyBorder="1"/>
    <xf numFmtId="0" fontId="0" fillId="7" borderId="42" xfId="0" applyFill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53" xfId="0" applyFont="1" applyBorder="1" applyAlignment="1">
      <alignment horizontal="center" vertical="top" wrapText="1"/>
    </xf>
    <xf numFmtId="0" fontId="7" fillId="0" borderId="53" xfId="0" applyFont="1" applyBorder="1" applyAlignment="1">
      <alignment horizontal="center" vertical="top" wrapText="1"/>
    </xf>
    <xf numFmtId="0" fontId="7" fillId="0" borderId="53" xfId="0" applyFont="1" applyBorder="1" applyAlignment="1">
      <alignment vertical="top" wrapText="1"/>
    </xf>
    <xf numFmtId="0" fontId="9" fillId="0" borderId="53" xfId="0" applyFont="1" applyBorder="1" applyAlignment="1">
      <alignment horizontal="center" vertical="top" wrapText="1"/>
    </xf>
    <xf numFmtId="0" fontId="10" fillId="0" borderId="53" xfId="0" applyFont="1" applyBorder="1" applyAlignment="1">
      <alignment horizontal="center" vertical="top" wrapText="1"/>
    </xf>
    <xf numFmtId="0" fontId="6" fillId="0" borderId="53" xfId="0" applyFont="1" applyBorder="1" applyAlignment="1">
      <alignment horizontal="center" vertical="top" wrapText="1"/>
    </xf>
    <xf numFmtId="0" fontId="6" fillId="0" borderId="53" xfId="0" applyFont="1" applyBorder="1" applyAlignment="1">
      <alignment vertical="top" wrapText="1"/>
    </xf>
    <xf numFmtId="0" fontId="11" fillId="0" borderId="53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6" fillId="0" borderId="25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/>
    </xf>
    <xf numFmtId="0" fontId="15" fillId="0" borderId="25" xfId="0" applyFont="1" applyBorder="1" applyAlignment="1">
      <alignment horizontal="center" vertical="top" wrapText="1"/>
    </xf>
    <xf numFmtId="0" fontId="7" fillId="3" borderId="25" xfId="0" applyFont="1" applyFill="1" applyBorder="1"/>
    <xf numFmtId="0" fontId="6" fillId="3" borderId="25" xfId="0" applyFont="1" applyFill="1" applyBorder="1" applyAlignment="1">
      <alignment horizontal="center"/>
    </xf>
    <xf numFmtId="0" fontId="17" fillId="0" borderId="9" xfId="0" applyFont="1" applyBorder="1" applyAlignment="1">
      <alignment textRotation="90" wrapText="1"/>
    </xf>
    <xf numFmtId="0" fontId="17" fillId="0" borderId="25" xfId="0" applyFont="1" applyBorder="1" applyAlignment="1">
      <alignment textRotation="90"/>
    </xf>
    <xf numFmtId="0" fontId="18" fillId="0" borderId="25" xfId="0" applyFont="1" applyBorder="1"/>
    <xf numFmtId="0" fontId="17" fillId="0" borderId="25" xfId="0" applyFont="1" applyBorder="1" applyAlignment="1">
      <alignment horizontal="center"/>
    </xf>
    <xf numFmtId="0" fontId="17" fillId="8" borderId="25" xfId="0" applyFont="1" applyFill="1" applyBorder="1" applyAlignment="1">
      <alignment horizontal="center"/>
    </xf>
    <xf numFmtId="0" fontId="17" fillId="7" borderId="25" xfId="0" applyFont="1" applyFill="1" applyBorder="1" applyAlignment="1">
      <alignment horizontal="center"/>
    </xf>
    <xf numFmtId="0" fontId="17" fillId="11" borderId="25" xfId="0" applyFont="1" applyFill="1" applyBorder="1" applyAlignment="1">
      <alignment horizontal="center" wrapText="1"/>
    </xf>
    <xf numFmtId="0" fontId="20" fillId="11" borderId="25" xfId="0" applyFont="1" applyFill="1" applyBorder="1" applyAlignment="1">
      <alignment horizontal="center" wrapText="1"/>
    </xf>
    <xf numFmtId="0" fontId="20" fillId="15" borderId="25" xfId="0" applyFont="1" applyFill="1" applyBorder="1" applyAlignment="1">
      <alignment horizontal="center"/>
    </xf>
    <xf numFmtId="0" fontId="20" fillId="15" borderId="25" xfId="0" applyFont="1" applyFill="1" applyBorder="1" applyAlignment="1">
      <alignment horizontal="center" wrapText="1"/>
    </xf>
    <xf numFmtId="0" fontId="21" fillId="16" borderId="25" xfId="0" applyFont="1" applyFill="1" applyBorder="1"/>
    <xf numFmtId="0" fontId="20" fillId="11" borderId="25" xfId="0" applyFont="1" applyFill="1" applyBorder="1" applyAlignment="1">
      <alignment horizontal="center"/>
    </xf>
    <xf numFmtId="0" fontId="23" fillId="11" borderId="25" xfId="0" applyFont="1" applyFill="1" applyBorder="1" applyAlignment="1">
      <alignment horizontal="center"/>
    </xf>
    <xf numFmtId="0" fontId="20" fillId="11" borderId="25" xfId="0" applyFont="1" applyFill="1" applyBorder="1"/>
    <xf numFmtId="0" fontId="20" fillId="0" borderId="25" xfId="0" applyFont="1" applyBorder="1"/>
    <xf numFmtId="0" fontId="21" fillId="8" borderId="29" xfId="0" applyFont="1" applyFill="1" applyBorder="1"/>
    <xf numFmtId="0" fontId="21" fillId="0" borderId="25" xfId="0" applyFont="1" applyBorder="1"/>
    <xf numFmtId="0" fontId="17" fillId="15" borderId="25" xfId="0" applyFont="1" applyFill="1" applyBorder="1" applyAlignment="1">
      <alignment horizontal="center" wrapText="1"/>
    </xf>
    <xf numFmtId="0" fontId="17" fillId="15" borderId="25" xfId="0" applyFont="1" applyFill="1" applyBorder="1" applyAlignment="1">
      <alignment horizontal="center"/>
    </xf>
    <xf numFmtId="0" fontId="18" fillId="16" borderId="25" xfId="0" applyFont="1" applyFill="1" applyBorder="1"/>
    <xf numFmtId="0" fontId="17" fillId="11" borderId="25" xfId="0" applyFont="1" applyFill="1" applyBorder="1" applyAlignment="1">
      <alignment horizontal="center"/>
    </xf>
    <xf numFmtId="0" fontId="24" fillId="11" borderId="25" xfId="0" applyFont="1" applyFill="1" applyBorder="1" applyAlignment="1">
      <alignment horizontal="center"/>
    </xf>
    <xf numFmtId="0" fontId="17" fillId="11" borderId="25" xfId="0" applyFont="1" applyFill="1" applyBorder="1"/>
    <xf numFmtId="0" fontId="25" fillId="0" borderId="25" xfId="0" applyFont="1" applyBorder="1" applyAlignment="1">
      <alignment horizontal="center"/>
    </xf>
    <xf numFmtId="0" fontId="25" fillId="15" borderId="25" xfId="0" applyFont="1" applyFill="1" applyBorder="1" applyAlignment="1">
      <alignment horizontal="center"/>
    </xf>
    <xf numFmtId="0" fontId="25" fillId="8" borderId="25" xfId="0" applyFont="1" applyFill="1" applyBorder="1" applyAlignment="1">
      <alignment horizontal="center"/>
    </xf>
    <xf numFmtId="0" fontId="25" fillId="15" borderId="25" xfId="0" applyFont="1" applyFill="1" applyBorder="1" applyAlignment="1">
      <alignment horizontal="center" wrapText="1"/>
    </xf>
    <xf numFmtId="0" fontId="25" fillId="0" borderId="25" xfId="0" applyFont="1" applyBorder="1"/>
    <xf numFmtId="0" fontId="17" fillId="0" borderId="25" xfId="0" applyFont="1" applyBorder="1"/>
    <xf numFmtId="0" fontId="25" fillId="11" borderId="25" xfId="0" applyFont="1" applyFill="1" applyBorder="1" applyAlignment="1">
      <alignment horizontal="center"/>
    </xf>
    <xf numFmtId="0" fontId="25" fillId="11" borderId="25" xfId="0" applyFont="1" applyFill="1" applyBorder="1" applyAlignment="1">
      <alignment horizontal="center" wrapText="1"/>
    </xf>
    <xf numFmtId="0" fontId="25" fillId="15" borderId="29" xfId="0" applyFont="1" applyFill="1" applyBorder="1" applyAlignment="1">
      <alignment horizontal="center" wrapText="1"/>
    </xf>
    <xf numFmtId="0" fontId="25" fillId="15" borderId="29" xfId="0" applyFont="1" applyFill="1" applyBorder="1" applyAlignment="1">
      <alignment horizontal="center"/>
    </xf>
    <xf numFmtId="0" fontId="29" fillId="16" borderId="29" xfId="0" applyFont="1" applyFill="1" applyBorder="1"/>
    <xf numFmtId="0" fontId="29" fillId="16" borderId="25" xfId="0" applyFont="1" applyFill="1" applyBorder="1"/>
    <xf numFmtId="0" fontId="29" fillId="0" borderId="25" xfId="0" applyFont="1" applyBorder="1"/>
    <xf numFmtId="0" fontId="25" fillId="20" borderId="25" xfId="0" applyFont="1" applyFill="1" applyBorder="1" applyAlignment="1">
      <alignment horizontal="center"/>
    </xf>
    <xf numFmtId="0" fontId="25" fillId="21" borderId="25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1" fillId="0" borderId="0" xfId="0" applyFont="1"/>
    <xf numFmtId="0" fontId="11" fillId="0" borderId="56" xfId="0" applyFont="1" applyBorder="1" applyAlignment="1">
      <alignment vertical="top" wrapText="1"/>
    </xf>
    <xf numFmtId="0" fontId="6" fillId="0" borderId="56" xfId="0" applyFont="1" applyBorder="1" applyAlignment="1">
      <alignment horizontal="center" vertical="top" wrapText="1"/>
    </xf>
    <xf numFmtId="0" fontId="12" fillId="0" borderId="56" xfId="0" applyFont="1" applyBorder="1" applyAlignment="1">
      <alignment vertical="top" wrapText="1"/>
    </xf>
    <xf numFmtId="0" fontId="12" fillId="0" borderId="56" xfId="0" applyFont="1" applyBorder="1" applyAlignment="1">
      <alignment horizontal="center" vertical="top" wrapText="1"/>
    </xf>
    <xf numFmtId="0" fontId="12" fillId="0" borderId="54" xfId="0" applyFont="1" applyBorder="1" applyAlignment="1">
      <alignment horizontal="center" vertical="top" wrapText="1"/>
    </xf>
    <xf numFmtId="0" fontId="7" fillId="0" borderId="4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33" fillId="0" borderId="0" xfId="0" applyFont="1"/>
    <xf numFmtId="0" fontId="25" fillId="0" borderId="25" xfId="0" applyFont="1" applyBorder="1" applyAlignment="1">
      <alignment textRotation="90"/>
    </xf>
    <xf numFmtId="0" fontId="25" fillId="0" borderId="25" xfId="0" applyFont="1" applyBorder="1" applyAlignment="1">
      <alignment textRotation="90" wrapText="1"/>
    </xf>
    <xf numFmtId="0" fontId="29" fillId="0" borderId="25" xfId="0" applyFont="1" applyBorder="1" applyAlignment="1">
      <alignment horizontal="center"/>
    </xf>
    <xf numFmtId="0" fontId="29" fillId="0" borderId="0" xfId="0" applyFont="1"/>
    <xf numFmtId="0" fontId="25" fillId="0" borderId="0" xfId="0" applyFont="1" applyAlignment="1">
      <alignment horizontal="center"/>
    </xf>
    <xf numFmtId="0" fontId="25" fillId="0" borderId="29" xfId="0" applyFont="1" applyBorder="1"/>
    <xf numFmtId="0" fontId="29" fillId="0" borderId="29" xfId="0" applyFont="1" applyBorder="1"/>
    <xf numFmtId="0" fontId="25" fillId="12" borderId="25" xfId="0" applyFont="1" applyFill="1" applyBorder="1" applyAlignment="1">
      <alignment horizontal="center"/>
    </xf>
    <xf numFmtId="0" fontId="29" fillId="11" borderId="25" xfId="0" applyFont="1" applyFill="1" applyBorder="1"/>
    <xf numFmtId="0" fontId="0" fillId="0" borderId="11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Fill="1" applyBorder="1" applyAlignment="1">
      <alignment horizontal="center"/>
    </xf>
    <xf numFmtId="0" fontId="1" fillId="7" borderId="25" xfId="0" applyFont="1" applyFill="1" applyBorder="1" applyAlignment="1">
      <alignment horizontal="center" vertical="center" wrapText="1"/>
    </xf>
    <xf numFmtId="0" fontId="1" fillId="7" borderId="38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6" fillId="0" borderId="11" xfId="0" applyFont="1" applyBorder="1" applyAlignment="1">
      <alignment horizontal="left" vertical="center" wrapText="1"/>
    </xf>
    <xf numFmtId="0" fontId="3" fillId="23" borderId="33" xfId="0" applyFont="1" applyFill="1" applyBorder="1"/>
    <xf numFmtId="0" fontId="3" fillId="23" borderId="42" xfId="0" applyFont="1" applyFill="1" applyBorder="1" applyAlignment="1">
      <alignment wrapText="1"/>
    </xf>
    <xf numFmtId="0" fontId="0" fillId="23" borderId="29" xfId="0" applyFill="1" applyBorder="1"/>
    <xf numFmtId="0" fontId="0" fillId="23" borderId="41" xfId="0" applyFill="1" applyBorder="1" applyAlignment="1">
      <alignment horizontal="center"/>
    </xf>
    <xf numFmtId="0" fontId="0" fillId="23" borderId="29" xfId="0" applyFill="1" applyBorder="1" applyAlignment="1">
      <alignment horizontal="center"/>
    </xf>
    <xf numFmtId="0" fontId="0" fillId="24" borderId="21" xfId="0" applyFill="1" applyBorder="1"/>
    <xf numFmtId="0" fontId="0" fillId="24" borderId="20" xfId="0" applyFill="1" applyBorder="1"/>
    <xf numFmtId="0" fontId="0" fillId="24" borderId="21" xfId="0" applyFill="1" applyBorder="1" applyAlignment="1">
      <alignment horizontal="center"/>
    </xf>
    <xf numFmtId="0" fontId="0" fillId="24" borderId="20" xfId="0" applyFill="1" applyBorder="1" applyAlignment="1">
      <alignment horizontal="center"/>
    </xf>
    <xf numFmtId="0" fontId="37" fillId="0" borderId="53" xfId="0" applyFont="1" applyBorder="1" applyAlignment="1">
      <alignment horizontal="center" vertical="top" wrapText="1"/>
    </xf>
    <xf numFmtId="0" fontId="20" fillId="24" borderId="0" xfId="0" applyFont="1" applyFill="1" applyBorder="1" applyAlignment="1">
      <alignment horizontal="center"/>
    </xf>
    <xf numFmtId="0" fontId="22" fillId="24" borderId="0" xfId="0" applyFont="1" applyFill="1" applyBorder="1" applyAlignment="1">
      <alignment horizontal="center"/>
    </xf>
    <xf numFmtId="0" fontId="17" fillId="0" borderId="8" xfId="0" applyFont="1" applyBorder="1" applyAlignment="1">
      <alignment textRotation="90" wrapText="1"/>
    </xf>
    <xf numFmtId="0" fontId="17" fillId="0" borderId="10" xfId="0" applyFont="1" applyBorder="1" applyAlignment="1">
      <alignment textRotation="90" wrapText="1"/>
    </xf>
    <xf numFmtId="0" fontId="35" fillId="19" borderId="25" xfId="0" applyFont="1" applyFill="1" applyBorder="1" applyAlignment="1">
      <alignment horizontal="center"/>
    </xf>
    <xf numFmtId="0" fontId="35" fillId="19" borderId="25" xfId="0" applyFont="1" applyFill="1" applyBorder="1" applyAlignment="1">
      <alignment horizontal="center" wrapText="1"/>
    </xf>
    <xf numFmtId="0" fontId="25" fillId="12" borderId="25" xfId="0" applyFont="1" applyFill="1" applyBorder="1" applyAlignment="1">
      <alignment horizontal="center" wrapText="1"/>
    </xf>
    <xf numFmtId="0" fontId="35" fillId="8" borderId="25" xfId="0" applyFont="1" applyFill="1" applyBorder="1" applyAlignment="1">
      <alignment horizontal="center"/>
    </xf>
    <xf numFmtId="0" fontId="3" fillId="0" borderId="0" xfId="0" applyFont="1" applyAlignment="1">
      <alignment textRotation="90"/>
    </xf>
    <xf numFmtId="0" fontId="20" fillId="25" borderId="25" xfId="0" applyFont="1" applyFill="1" applyBorder="1" applyAlignment="1">
      <alignment horizontal="center" wrapText="1"/>
    </xf>
    <xf numFmtId="0" fontId="20" fillId="25" borderId="25" xfId="0" applyFont="1" applyFill="1" applyBorder="1" applyAlignment="1">
      <alignment horizontal="center"/>
    </xf>
    <xf numFmtId="0" fontId="25" fillId="22" borderId="25" xfId="0" applyFont="1" applyFill="1" applyBorder="1" applyAlignment="1">
      <alignment horizontal="center" wrapText="1"/>
    </xf>
    <xf numFmtId="0" fontId="16" fillId="25" borderId="25" xfId="0" applyFont="1" applyFill="1" applyBorder="1" applyAlignment="1">
      <alignment horizontal="center" wrapText="1"/>
    </xf>
    <xf numFmtId="0" fontId="17" fillId="25" borderId="25" xfId="0" applyFont="1" applyFill="1" applyBorder="1" applyAlignment="1">
      <alignment horizontal="center" wrapText="1"/>
    </xf>
    <xf numFmtId="0" fontId="24" fillId="25" borderId="25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horizontal="left" vertical="center"/>
    </xf>
    <xf numFmtId="0" fontId="1" fillId="3" borderId="33" xfId="0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24" borderId="25" xfId="0" applyFont="1" applyFill="1" applyBorder="1" applyAlignment="1">
      <alignment horizontal="left" vertical="center"/>
    </xf>
    <xf numFmtId="0" fontId="3" fillId="24" borderId="38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9" fillId="0" borderId="25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7" fillId="0" borderId="60" xfId="0" applyFont="1" applyBorder="1" applyAlignment="1">
      <alignment vertical="top" wrapText="1"/>
    </xf>
    <xf numFmtId="0" fontId="6" fillId="0" borderId="60" xfId="0" applyFont="1" applyBorder="1" applyAlignment="1">
      <alignment vertical="top" wrapText="1"/>
    </xf>
    <xf numFmtId="0" fontId="12" fillId="0" borderId="60" xfId="0" applyFont="1" applyBorder="1" applyAlignment="1">
      <alignment vertical="top" wrapText="1"/>
    </xf>
    <xf numFmtId="0" fontId="4" fillId="0" borderId="60" xfId="0" applyFont="1" applyBorder="1" applyAlignment="1">
      <alignment vertical="top" wrapText="1"/>
    </xf>
    <xf numFmtId="0" fontId="31" fillId="0" borderId="0" xfId="0" applyFont="1" applyBorder="1" applyAlignment="1">
      <alignment vertical="top" wrapText="1"/>
    </xf>
    <xf numFmtId="0" fontId="31" fillId="0" borderId="60" xfId="0" applyFont="1" applyBorder="1" applyAlignment="1">
      <alignment vertical="top" wrapText="1"/>
    </xf>
    <xf numFmtId="0" fontId="32" fillId="0" borderId="60" xfId="0" applyFont="1" applyBorder="1" applyAlignment="1">
      <alignment vertical="top" wrapText="1"/>
    </xf>
    <xf numFmtId="0" fontId="7" fillId="0" borderId="25" xfId="0" applyFont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0" fontId="1" fillId="24" borderId="38" xfId="0" applyFont="1" applyFill="1" applyBorder="1"/>
    <xf numFmtId="0" fontId="3" fillId="0" borderId="26" xfId="0" applyFont="1" applyBorder="1" applyAlignment="1">
      <alignment horizontal="center" vertical="center"/>
    </xf>
    <xf numFmtId="0" fontId="35" fillId="25" borderId="25" xfId="0" applyFont="1" applyFill="1" applyBorder="1" applyAlignment="1">
      <alignment horizontal="center"/>
    </xf>
    <xf numFmtId="0" fontId="35" fillId="25" borderId="25" xfId="0" applyFont="1" applyFill="1" applyBorder="1" applyAlignment="1">
      <alignment horizontal="center" wrapText="1"/>
    </xf>
    <xf numFmtId="0" fontId="35" fillId="25" borderId="29" xfId="0" applyFont="1" applyFill="1" applyBorder="1" applyAlignment="1">
      <alignment horizontal="center" wrapText="1"/>
    </xf>
    <xf numFmtId="0" fontId="35" fillId="20" borderId="25" xfId="0" applyFont="1" applyFill="1" applyBorder="1" applyAlignment="1">
      <alignment horizontal="center"/>
    </xf>
    <xf numFmtId="0" fontId="35" fillId="20" borderId="25" xfId="0" applyFont="1" applyFill="1" applyBorder="1" applyAlignment="1">
      <alignment horizontal="center" wrapText="1"/>
    </xf>
    <xf numFmtId="0" fontId="35" fillId="12" borderId="25" xfId="0" applyFont="1" applyFill="1" applyBorder="1" applyAlignment="1">
      <alignment horizontal="center" wrapText="1"/>
    </xf>
    <xf numFmtId="0" fontId="3" fillId="5" borderId="25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left" vertical="center"/>
    </xf>
    <xf numFmtId="0" fontId="17" fillId="12" borderId="25" xfId="0" applyFont="1" applyFill="1" applyBorder="1" applyAlignment="1">
      <alignment horizontal="center" wrapText="1"/>
    </xf>
    <xf numFmtId="0" fontId="17" fillId="26" borderId="25" xfId="0" applyFont="1" applyFill="1" applyBorder="1" applyAlignment="1">
      <alignment horizontal="center" wrapText="1"/>
    </xf>
    <xf numFmtId="0" fontId="16" fillId="26" borderId="25" xfId="0" applyFont="1" applyFill="1" applyBorder="1" applyAlignment="1">
      <alignment horizontal="center"/>
    </xf>
    <xf numFmtId="0" fontId="17" fillId="26" borderId="25" xfId="0" applyFont="1" applyFill="1" applyBorder="1" applyAlignment="1">
      <alignment horizontal="center"/>
    </xf>
    <xf numFmtId="0" fontId="25" fillId="26" borderId="25" xfId="0" applyFont="1" applyFill="1" applyBorder="1" applyAlignment="1">
      <alignment horizontal="center" wrapText="1"/>
    </xf>
    <xf numFmtId="0" fontId="25" fillId="25" borderId="25" xfId="0" applyFont="1" applyFill="1" applyBorder="1" applyAlignment="1">
      <alignment horizontal="center"/>
    </xf>
    <xf numFmtId="0" fontId="25" fillId="25" borderId="25" xfId="0" applyFont="1" applyFill="1" applyBorder="1" applyAlignment="1">
      <alignment horizontal="center" wrapText="1"/>
    </xf>
    <xf numFmtId="0" fontId="25" fillId="25" borderId="29" xfId="0" applyFont="1" applyFill="1" applyBorder="1" applyAlignment="1">
      <alignment horizontal="center" wrapText="1"/>
    </xf>
    <xf numFmtId="0" fontId="3" fillId="0" borderId="41" xfId="0" applyFont="1" applyBorder="1" applyAlignment="1">
      <alignment horizontal="left"/>
    </xf>
    <xf numFmtId="0" fontId="3" fillId="0" borderId="40" xfId="0" applyFont="1" applyBorder="1"/>
    <xf numFmtId="0" fontId="3" fillId="0" borderId="39" xfId="0" applyFont="1" applyBorder="1"/>
    <xf numFmtId="0" fontId="47" fillId="0" borderId="25" xfId="0" applyFont="1" applyBorder="1" applyAlignment="1">
      <alignment horizontal="center"/>
    </xf>
    <xf numFmtId="0" fontId="3" fillId="25" borderId="1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left" vertical="center"/>
    </xf>
    <xf numFmtId="0" fontId="30" fillId="5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24" borderId="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1" fillId="3" borderId="39" xfId="0" applyFont="1" applyFill="1" applyBorder="1" applyAlignment="1">
      <alignment horizontal="left" vertical="center"/>
    </xf>
    <xf numFmtId="0" fontId="0" fillId="2" borderId="63" xfId="0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 wrapText="1"/>
    </xf>
    <xf numFmtId="0" fontId="1" fillId="8" borderId="37" xfId="0" applyFont="1" applyFill="1" applyBorder="1" applyAlignment="1">
      <alignment horizontal="center" vertical="center" wrapText="1"/>
    </xf>
    <xf numFmtId="0" fontId="1" fillId="8" borderId="64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3" fillId="24" borderId="37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0" fontId="0" fillId="2" borderId="23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" fillId="8" borderId="40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34" fillId="0" borderId="53" xfId="0" applyFont="1" applyBorder="1" applyAlignment="1">
      <alignment horizontal="center" vertical="top" wrapText="1"/>
    </xf>
    <xf numFmtId="0" fontId="39" fillId="24" borderId="9" xfId="0" applyFont="1" applyFill="1" applyBorder="1" applyAlignment="1">
      <alignment horizontal="left" vertical="center"/>
    </xf>
    <xf numFmtId="0" fontId="39" fillId="0" borderId="9" xfId="0" applyFont="1" applyBorder="1" applyAlignment="1">
      <alignment horizontal="left" vertical="center"/>
    </xf>
    <xf numFmtId="0" fontId="3" fillId="5" borderId="38" xfId="0" applyFont="1" applyFill="1" applyBorder="1"/>
    <xf numFmtId="0" fontId="48" fillId="0" borderId="38" xfId="0" applyFont="1" applyBorder="1" applyAlignment="1">
      <alignment horizontal="left" vertical="center"/>
    </xf>
    <xf numFmtId="0" fontId="48" fillId="0" borderId="37" xfId="0" applyFont="1" applyFill="1" applyBorder="1" applyAlignment="1">
      <alignment horizontal="left" vertical="center"/>
    </xf>
    <xf numFmtId="0" fontId="48" fillId="0" borderId="38" xfId="0" applyFont="1" applyFill="1" applyBorder="1" applyAlignment="1">
      <alignment horizontal="left" vertical="center"/>
    </xf>
    <xf numFmtId="0" fontId="3" fillId="0" borderId="0" xfId="0" applyFont="1" applyAlignment="1">
      <alignment wrapText="1"/>
    </xf>
    <xf numFmtId="0" fontId="49" fillId="0" borderId="38" xfId="0" applyFont="1" applyBorder="1" applyAlignment="1">
      <alignment horizontal="left" vertical="center"/>
    </xf>
    <xf numFmtId="0" fontId="50" fillId="0" borderId="37" xfId="0" applyFont="1" applyBorder="1" applyAlignment="1">
      <alignment horizontal="left" vertical="center"/>
    </xf>
    <xf numFmtId="0" fontId="49" fillId="0" borderId="37" xfId="0" applyFont="1" applyBorder="1" applyAlignment="1">
      <alignment horizontal="left" vertical="center"/>
    </xf>
    <xf numFmtId="0" fontId="49" fillId="24" borderId="37" xfId="0" applyFont="1" applyFill="1" applyBorder="1" applyAlignment="1">
      <alignment horizontal="left" vertical="center"/>
    </xf>
    <xf numFmtId="0" fontId="51" fillId="0" borderId="37" xfId="0" applyFont="1" applyBorder="1" applyAlignment="1">
      <alignment horizontal="left" vertical="center"/>
    </xf>
    <xf numFmtId="0" fontId="51" fillId="0" borderId="38" xfId="0" applyFont="1" applyFill="1" applyBorder="1" applyAlignment="1">
      <alignment horizontal="left" vertical="center"/>
    </xf>
    <xf numFmtId="0" fontId="39" fillId="0" borderId="37" xfId="0" applyFont="1" applyFill="1" applyBorder="1" applyAlignment="1">
      <alignment horizontal="left" vertical="center"/>
    </xf>
    <xf numFmtId="0" fontId="39" fillId="0" borderId="38" xfId="0" applyFont="1" applyFill="1" applyBorder="1" applyAlignment="1">
      <alignment horizontal="left" vertical="center"/>
    </xf>
    <xf numFmtId="0" fontId="39" fillId="0" borderId="20" xfId="0" applyFont="1" applyBorder="1" applyAlignment="1">
      <alignment horizontal="left" vertical="center"/>
    </xf>
    <xf numFmtId="0" fontId="0" fillId="2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1" fillId="0" borderId="37" xfId="0" applyFont="1" applyBorder="1"/>
    <xf numFmtId="0" fontId="3" fillId="24" borderId="37" xfId="0" applyFont="1" applyFill="1" applyBorder="1" applyAlignment="1">
      <alignment wrapText="1"/>
    </xf>
    <xf numFmtId="0" fontId="3" fillId="0" borderId="37" xfId="0" applyFont="1" applyFill="1" applyBorder="1" applyAlignment="1">
      <alignment wrapText="1"/>
    </xf>
    <xf numFmtId="0" fontId="3" fillId="4" borderId="37" xfId="0" applyFont="1" applyFill="1" applyBorder="1" applyAlignment="1">
      <alignment horizontal="center" wrapText="1"/>
    </xf>
    <xf numFmtId="0" fontId="3" fillId="5" borderId="37" xfId="0" applyFont="1" applyFill="1" applyBorder="1" applyAlignment="1">
      <alignment horizontal="center" wrapText="1"/>
    </xf>
    <xf numFmtId="0" fontId="28" fillId="24" borderId="25" xfId="0" applyFont="1" applyFill="1" applyBorder="1" applyAlignment="1">
      <alignment horizontal="center" wrapText="1"/>
    </xf>
    <xf numFmtId="0" fontId="20" fillId="14" borderId="25" xfId="0" applyFont="1" applyFill="1" applyBorder="1" applyAlignment="1">
      <alignment horizontal="center"/>
    </xf>
    <xf numFmtId="0" fontId="16" fillId="24" borderId="0" xfId="0" applyFont="1" applyFill="1" applyBorder="1" applyAlignment="1">
      <alignment horizontal="center" vertical="top" wrapText="1"/>
    </xf>
    <xf numFmtId="0" fontId="20" fillId="24" borderId="0" xfId="0" applyFont="1" applyFill="1" applyBorder="1" applyAlignment="1">
      <alignment horizontal="center" wrapText="1"/>
    </xf>
    <xf numFmtId="0" fontId="21" fillId="24" borderId="0" xfId="0" applyFont="1" applyFill="1" applyBorder="1"/>
    <xf numFmtId="0" fontId="25" fillId="24" borderId="25" xfId="0" applyFont="1" applyFill="1" applyBorder="1" applyAlignment="1">
      <alignment horizontal="center" wrapText="1"/>
    </xf>
    <xf numFmtId="0" fontId="38" fillId="15" borderId="25" xfId="0" applyFont="1" applyFill="1" applyBorder="1" applyAlignment="1">
      <alignment horizontal="center"/>
    </xf>
    <xf numFmtId="0" fontId="12" fillId="22" borderId="25" xfId="0" applyFont="1" applyFill="1" applyBorder="1" applyAlignment="1">
      <alignment horizontal="center"/>
    </xf>
    <xf numFmtId="0" fontId="41" fillId="25" borderId="25" xfId="0" applyFont="1" applyFill="1" applyBorder="1" applyAlignment="1">
      <alignment horizontal="center" wrapText="1"/>
    </xf>
    <xf numFmtId="0" fontId="6" fillId="22" borderId="25" xfId="0" applyFont="1" applyFill="1" applyBorder="1" applyAlignment="1">
      <alignment horizontal="center"/>
    </xf>
    <xf numFmtId="0" fontId="38" fillId="14" borderId="25" xfId="0" applyFont="1" applyFill="1" applyBorder="1" applyAlignment="1">
      <alignment horizontal="center" wrapText="1"/>
    </xf>
    <xf numFmtId="0" fontId="6" fillId="13" borderId="25" xfId="0" applyFont="1" applyFill="1" applyBorder="1" applyAlignment="1">
      <alignment horizontal="center"/>
    </xf>
    <xf numFmtId="0" fontId="3" fillId="24" borderId="38" xfId="0" applyFont="1" applyFill="1" applyBorder="1" applyAlignment="1">
      <alignment horizontal="center" vertical="center" wrapText="1"/>
    </xf>
    <xf numFmtId="0" fontId="3" fillId="24" borderId="8" xfId="0" applyFont="1" applyFill="1" applyBorder="1" applyAlignment="1">
      <alignment horizontal="left" vertical="center"/>
    </xf>
    <xf numFmtId="0" fontId="39" fillId="24" borderId="38" xfId="0" applyFont="1" applyFill="1" applyBorder="1" applyAlignment="1">
      <alignment horizontal="left" vertical="center"/>
    </xf>
    <xf numFmtId="0" fontId="49" fillId="24" borderId="38" xfId="0" applyFont="1" applyFill="1" applyBorder="1" applyAlignment="1">
      <alignment horizontal="left" vertical="center"/>
    </xf>
    <xf numFmtId="0" fontId="48" fillId="24" borderId="38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51" fillId="0" borderId="25" xfId="0" applyFont="1" applyFill="1" applyBorder="1" applyAlignment="1">
      <alignment horizontal="left" vertical="center"/>
    </xf>
    <xf numFmtId="0" fontId="48" fillId="0" borderId="25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51" fillId="24" borderId="38" xfId="0" applyFont="1" applyFill="1" applyBorder="1" applyAlignment="1">
      <alignment horizontal="left" vertical="center"/>
    </xf>
    <xf numFmtId="0" fontId="51" fillId="0" borderId="38" xfId="0" applyFont="1" applyBorder="1" applyAlignment="1">
      <alignment horizontal="left" vertical="center"/>
    </xf>
    <xf numFmtId="0" fontId="39" fillId="0" borderId="37" xfId="0" applyFont="1" applyBorder="1" applyAlignment="1">
      <alignment horizontal="left" vertical="center"/>
    </xf>
    <xf numFmtId="0" fontId="51" fillId="0" borderId="37" xfId="0" applyFont="1" applyFill="1" applyBorder="1" applyAlignment="1">
      <alignment horizontal="left" vertical="center"/>
    </xf>
    <xf numFmtId="0" fontId="50" fillId="0" borderId="38" xfId="0" applyFont="1" applyFill="1" applyBorder="1" applyAlignment="1">
      <alignment horizontal="left" vertical="center"/>
    </xf>
    <xf numFmtId="0" fontId="52" fillId="0" borderId="37" xfId="0" applyFont="1" applyBorder="1" applyAlignment="1">
      <alignment horizontal="left" vertical="center"/>
    </xf>
    <xf numFmtId="0" fontId="51" fillId="24" borderId="37" xfId="0" applyFont="1" applyFill="1" applyBorder="1" applyAlignment="1">
      <alignment horizontal="left" vertical="center"/>
    </xf>
    <xf numFmtId="0" fontId="1" fillId="3" borderId="65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center" vertical="center"/>
    </xf>
    <xf numFmtId="0" fontId="3" fillId="25" borderId="9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49" fillId="24" borderId="11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51" fillId="0" borderId="9" xfId="0" applyFont="1" applyBorder="1" applyAlignment="1">
      <alignment horizontal="left" vertical="center"/>
    </xf>
    <xf numFmtId="0" fontId="3" fillId="6" borderId="9" xfId="0" applyFont="1" applyFill="1" applyBorder="1" applyAlignment="1">
      <alignment horizontal="left" vertical="center"/>
    </xf>
    <xf numFmtId="0" fontId="48" fillId="0" borderId="9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50" fillId="0" borderId="9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0" fillId="0" borderId="20" xfId="0" applyBorder="1"/>
    <xf numFmtId="0" fontId="0" fillId="0" borderId="20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0" xfId="0" applyAlignment="1">
      <alignment horizontal="left"/>
    </xf>
    <xf numFmtId="0" fontId="1" fillId="7" borderId="33" xfId="0" applyFont="1" applyFill="1" applyBorder="1" applyAlignment="1">
      <alignment horizontal="center" vertical="center"/>
    </xf>
    <xf numFmtId="0" fontId="1" fillId="7" borderId="42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54" fillId="0" borderId="53" xfId="0" applyFont="1" applyBorder="1" applyAlignment="1">
      <alignment horizontal="center" vertical="top" wrapText="1"/>
    </xf>
    <xf numFmtId="0" fontId="55" fillId="0" borderId="53" xfId="0" applyFont="1" applyBorder="1" applyAlignment="1">
      <alignment horizontal="center" vertical="top" wrapText="1"/>
    </xf>
    <xf numFmtId="0" fontId="56" fillId="0" borderId="53" xfId="0" applyFont="1" applyBorder="1" applyAlignment="1">
      <alignment horizontal="center" vertical="top" wrapText="1"/>
    </xf>
    <xf numFmtId="0" fontId="57" fillId="0" borderId="53" xfId="0" applyFont="1" applyBorder="1" applyAlignment="1">
      <alignment horizontal="center" vertical="top" wrapText="1"/>
    </xf>
    <xf numFmtId="0" fontId="6" fillId="0" borderId="37" xfId="0" applyFont="1" applyBorder="1" applyAlignment="1">
      <alignment wrapText="1"/>
    </xf>
    <xf numFmtId="0" fontId="6" fillId="0" borderId="0" xfId="0" applyFont="1" applyAlignment="1">
      <alignment horizontal="right"/>
    </xf>
    <xf numFmtId="0" fontId="39" fillId="0" borderId="25" xfId="0" applyFont="1" applyBorder="1" applyAlignment="1">
      <alignment horizontal="left" vertical="center"/>
    </xf>
    <xf numFmtId="0" fontId="58" fillId="0" borderId="37" xfId="0" applyFont="1" applyBorder="1" applyAlignment="1">
      <alignment horizontal="left" vertical="center"/>
    </xf>
    <xf numFmtId="0" fontId="39" fillId="0" borderId="25" xfId="0" applyFont="1" applyFill="1" applyBorder="1" applyAlignment="1">
      <alignment horizontal="left" vertical="center"/>
    </xf>
    <xf numFmtId="0" fontId="59" fillId="5" borderId="11" xfId="0" applyFont="1" applyFill="1" applyBorder="1" applyAlignment="1">
      <alignment horizontal="center" vertical="center"/>
    </xf>
    <xf numFmtId="0" fontId="39" fillId="5" borderId="11" xfId="0" applyFont="1" applyFill="1" applyBorder="1" applyAlignment="1">
      <alignment horizontal="center" vertical="center" wrapText="1"/>
    </xf>
    <xf numFmtId="0" fontId="39" fillId="24" borderId="25" xfId="0" applyFont="1" applyFill="1" applyBorder="1" applyAlignment="1">
      <alignment horizontal="left" vertical="center"/>
    </xf>
    <xf numFmtId="0" fontId="60" fillId="0" borderId="53" xfId="0" applyFont="1" applyBorder="1" applyAlignment="1">
      <alignment horizontal="center" vertical="top" wrapText="1"/>
    </xf>
    <xf numFmtId="0" fontId="30" fillId="0" borderId="0" xfId="0" applyFont="1"/>
    <xf numFmtId="0" fontId="35" fillId="14" borderId="25" xfId="0" applyFont="1" applyFill="1" applyBorder="1" applyAlignment="1">
      <alignment horizontal="center" wrapText="1"/>
    </xf>
    <xf numFmtId="0" fontId="35" fillId="14" borderId="25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1" fillId="0" borderId="53" xfId="0" applyFont="1" applyBorder="1" applyAlignment="1">
      <alignment horizontal="center" vertical="top" wrapText="1"/>
    </xf>
    <xf numFmtId="0" fontId="3" fillId="24" borderId="37" xfId="0" applyFont="1" applyFill="1" applyBorder="1"/>
    <xf numFmtId="0" fontId="1" fillId="22" borderId="16" xfId="0" applyFont="1" applyFill="1" applyBorder="1" applyAlignment="1">
      <alignment horizontal="center" vertical="center" wrapText="1"/>
    </xf>
    <xf numFmtId="0" fontId="1" fillId="22" borderId="37" xfId="0" applyFont="1" applyFill="1" applyBorder="1" applyAlignment="1">
      <alignment horizontal="center" vertical="center" wrapText="1"/>
    </xf>
    <xf numFmtId="0" fontId="1" fillId="22" borderId="31" xfId="0" applyFont="1" applyFill="1" applyBorder="1" applyAlignment="1">
      <alignment horizontal="center" vertical="center" wrapText="1"/>
    </xf>
    <xf numFmtId="0" fontId="1" fillId="22" borderId="40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 textRotation="90"/>
    </xf>
    <xf numFmtId="0" fontId="25" fillId="16" borderId="29" xfId="0" applyFont="1" applyFill="1" applyBorder="1" applyAlignment="1">
      <alignment horizontal="center" wrapText="1"/>
    </xf>
    <xf numFmtId="0" fontId="25" fillId="0" borderId="10" xfId="0" applyFont="1" applyBorder="1" applyAlignment="1">
      <alignment horizontal="center" textRotation="90" wrapText="1"/>
    </xf>
    <xf numFmtId="0" fontId="25" fillId="0" borderId="9" xfId="0" applyFont="1" applyBorder="1" applyAlignment="1">
      <alignment horizontal="center" textRotation="90" wrapText="1"/>
    </xf>
    <xf numFmtId="0" fontId="25" fillId="0" borderId="25" xfId="0" applyFont="1" applyBorder="1" applyAlignment="1">
      <alignment horizontal="center" textRotation="90" wrapText="1"/>
    </xf>
    <xf numFmtId="0" fontId="25" fillId="0" borderId="25" xfId="0" applyFont="1" applyBorder="1" applyAlignment="1">
      <alignment horizontal="center" wrapText="1"/>
    </xf>
    <xf numFmtId="0" fontId="17" fillId="0" borderId="25" xfId="0" applyFont="1" applyBorder="1" applyAlignment="1">
      <alignment horizontal="center" wrapText="1"/>
    </xf>
    <xf numFmtId="0" fontId="17" fillId="0" borderId="25" xfId="0" applyFont="1" applyBorder="1" applyAlignment="1">
      <alignment horizontal="center" textRotation="90" wrapText="1"/>
    </xf>
    <xf numFmtId="0" fontId="6" fillId="14" borderId="25" xfId="0" applyFont="1" applyFill="1" applyBorder="1" applyAlignment="1">
      <alignment horizontal="center"/>
    </xf>
    <xf numFmtId="0" fontId="35" fillId="13" borderId="25" xfId="0" applyFont="1" applyFill="1" applyBorder="1" applyAlignment="1">
      <alignment horizontal="center" wrapText="1"/>
    </xf>
    <xf numFmtId="0" fontId="26" fillId="14" borderId="25" xfId="0" applyFont="1" applyFill="1" applyBorder="1" applyAlignment="1">
      <alignment horizontal="center"/>
    </xf>
    <xf numFmtId="0" fontId="26" fillId="14" borderId="25" xfId="0" applyFont="1" applyFill="1" applyBorder="1" applyAlignment="1">
      <alignment horizontal="center" wrapText="1"/>
    </xf>
    <xf numFmtId="0" fontId="26" fillId="13" borderId="25" xfId="0" applyFont="1" applyFill="1" applyBorder="1" applyAlignment="1">
      <alignment horizontal="center" wrapText="1"/>
    </xf>
    <xf numFmtId="0" fontId="28" fillId="29" borderId="29" xfId="0" applyFont="1" applyFill="1" applyBorder="1" applyAlignment="1">
      <alignment horizontal="center"/>
    </xf>
    <xf numFmtId="0" fontId="28" fillId="14" borderId="29" xfId="0" applyFont="1" applyFill="1" applyBorder="1" applyAlignment="1">
      <alignment horizontal="center"/>
    </xf>
    <xf numFmtId="0" fontId="25" fillId="8" borderId="29" xfId="0" applyFont="1" applyFill="1" applyBorder="1" applyAlignment="1">
      <alignment horizontal="center"/>
    </xf>
    <xf numFmtId="0" fontId="25" fillId="26" borderId="29" xfId="0" applyFont="1" applyFill="1" applyBorder="1" applyAlignment="1">
      <alignment horizontal="center"/>
    </xf>
    <xf numFmtId="0" fontId="25" fillId="26" borderId="25" xfId="0" applyFont="1" applyFill="1" applyBorder="1" applyAlignment="1">
      <alignment horizontal="center"/>
    </xf>
    <xf numFmtId="0" fontId="29" fillId="26" borderId="25" xfId="0" applyFont="1" applyFill="1" applyBorder="1" applyAlignment="1">
      <alignment horizontal="center"/>
    </xf>
    <xf numFmtId="0" fontId="3" fillId="0" borderId="20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7" borderId="33" xfId="0" applyFont="1" applyFill="1" applyBorder="1" applyAlignment="1">
      <alignment horizontal="center" vertical="center"/>
    </xf>
    <xf numFmtId="0" fontId="1" fillId="7" borderId="42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wrapText="1"/>
    </xf>
    <xf numFmtId="0" fontId="17" fillId="0" borderId="25" xfId="0" applyFont="1" applyBorder="1" applyAlignment="1">
      <alignment horizontal="center" wrapText="1"/>
    </xf>
    <xf numFmtId="0" fontId="35" fillId="15" borderId="25" xfId="0" applyFont="1" applyFill="1" applyBorder="1" applyAlignment="1">
      <alignment horizontal="center"/>
    </xf>
    <xf numFmtId="0" fontId="35" fillId="15" borderId="29" xfId="0" applyFont="1" applyFill="1" applyBorder="1" applyAlignment="1">
      <alignment horizontal="center"/>
    </xf>
    <xf numFmtId="0" fontId="35" fillId="21" borderId="25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24" borderId="25" xfId="0" applyFont="1" applyFill="1" applyBorder="1" applyAlignment="1">
      <alignment horizontal="center"/>
    </xf>
    <xf numFmtId="0" fontId="12" fillId="12" borderId="25" xfId="0" applyFont="1" applyFill="1" applyBorder="1" applyAlignment="1">
      <alignment horizontal="center"/>
    </xf>
    <xf numFmtId="0" fontId="12" fillId="26" borderId="29" xfId="0" applyFont="1" applyFill="1" applyBorder="1" applyAlignment="1">
      <alignment horizontal="center"/>
    </xf>
    <xf numFmtId="0" fontId="12" fillId="24" borderId="29" xfId="0" applyFont="1" applyFill="1" applyBorder="1" applyAlignment="1">
      <alignment horizontal="center"/>
    </xf>
    <xf numFmtId="0" fontId="12" fillId="22" borderId="29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4" fillId="26" borderId="29" xfId="0" applyFont="1" applyFill="1" applyBorder="1" applyAlignment="1">
      <alignment horizontal="center"/>
    </xf>
    <xf numFmtId="0" fontId="12" fillId="11" borderId="25" xfId="0" applyFont="1" applyFill="1" applyBorder="1" applyAlignment="1">
      <alignment horizontal="center"/>
    </xf>
    <xf numFmtId="0" fontId="12" fillId="8" borderId="25" xfId="0" applyFont="1" applyFill="1" applyBorder="1" applyAlignment="1">
      <alignment horizontal="center"/>
    </xf>
    <xf numFmtId="0" fontId="12" fillId="20" borderId="25" xfId="0" applyFont="1" applyFill="1" applyBorder="1" applyAlignment="1">
      <alignment horizontal="center"/>
    </xf>
    <xf numFmtId="0" fontId="38" fillId="11" borderId="25" xfId="0" applyFont="1" applyFill="1" applyBorder="1" applyAlignment="1">
      <alignment horizontal="center"/>
    </xf>
    <xf numFmtId="0" fontId="38" fillId="12" borderId="25" xfId="0" applyFont="1" applyFill="1" applyBorder="1" applyAlignment="1">
      <alignment horizontal="center"/>
    </xf>
    <xf numFmtId="0" fontId="8" fillId="19" borderId="25" xfId="0" applyFont="1" applyFill="1" applyBorder="1" applyAlignment="1">
      <alignment horizontal="center"/>
    </xf>
    <xf numFmtId="0" fontId="12" fillId="8" borderId="25" xfId="0" applyFont="1" applyFill="1" applyBorder="1" applyAlignment="1">
      <alignment horizontal="center" wrapText="1"/>
    </xf>
    <xf numFmtId="0" fontId="12" fillId="24" borderId="25" xfId="0" applyFont="1" applyFill="1" applyBorder="1" applyAlignment="1">
      <alignment horizontal="center" wrapText="1"/>
    </xf>
    <xf numFmtId="0" fontId="12" fillId="22" borderId="25" xfId="0" applyFont="1" applyFill="1" applyBorder="1" applyAlignment="1">
      <alignment horizontal="center" wrapText="1"/>
    </xf>
    <xf numFmtId="0" fontId="12" fillId="12" borderId="25" xfId="0" applyFont="1" applyFill="1" applyBorder="1" applyAlignment="1">
      <alignment horizontal="center" wrapText="1"/>
    </xf>
    <xf numFmtId="0" fontId="12" fillId="26" borderId="29" xfId="0" applyFont="1" applyFill="1" applyBorder="1" applyAlignment="1">
      <alignment horizontal="center" wrapText="1"/>
    </xf>
    <xf numFmtId="0" fontId="12" fillId="22" borderId="29" xfId="0" applyFont="1" applyFill="1" applyBorder="1" applyAlignment="1">
      <alignment horizontal="center" wrapText="1"/>
    </xf>
    <xf numFmtId="0" fontId="12" fillId="24" borderId="29" xfId="0" applyFont="1" applyFill="1" applyBorder="1" applyAlignment="1">
      <alignment horizontal="center" wrapText="1"/>
    </xf>
    <xf numFmtId="0" fontId="41" fillId="22" borderId="25" xfId="0" applyFont="1" applyFill="1" applyBorder="1" applyAlignment="1">
      <alignment horizontal="center"/>
    </xf>
    <xf numFmtId="0" fontId="41" fillId="11" borderId="25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63" fillId="0" borderId="25" xfId="0" applyFont="1" applyBorder="1" applyAlignment="1">
      <alignment horizontal="center"/>
    </xf>
    <xf numFmtId="0" fontId="41" fillId="8" borderId="29" xfId="0" applyFont="1" applyFill="1" applyBorder="1" applyAlignment="1">
      <alignment horizontal="center"/>
    </xf>
    <xf numFmtId="0" fontId="41" fillId="26" borderId="25" xfId="0" applyFont="1" applyFill="1" applyBorder="1" applyAlignment="1">
      <alignment horizontal="center" wrapText="1"/>
    </xf>
    <xf numFmtId="0" fontId="63" fillId="8" borderId="25" xfId="0" applyFont="1" applyFill="1" applyBorder="1" applyAlignment="1">
      <alignment horizontal="center"/>
    </xf>
    <xf numFmtId="0" fontId="63" fillId="0" borderId="25" xfId="0" applyFont="1" applyBorder="1" applyAlignment="1">
      <alignment horizontal="center" wrapText="1"/>
    </xf>
    <xf numFmtId="0" fontId="63" fillId="0" borderId="29" xfId="0" applyFont="1" applyBorder="1" applyAlignment="1">
      <alignment horizontal="center"/>
    </xf>
    <xf numFmtId="0" fontId="63" fillId="8" borderId="29" xfId="0" applyFont="1" applyFill="1" applyBorder="1" applyAlignment="1">
      <alignment horizontal="center"/>
    </xf>
    <xf numFmtId="0" fontId="63" fillId="0" borderId="29" xfId="0" applyFont="1" applyBorder="1" applyAlignment="1">
      <alignment horizontal="center" wrapText="1"/>
    </xf>
    <xf numFmtId="0" fontId="12" fillId="8" borderId="29" xfId="0" applyFont="1" applyFill="1" applyBorder="1" applyAlignment="1">
      <alignment horizontal="center"/>
    </xf>
    <xf numFmtId="0" fontId="12" fillId="0" borderId="29" xfId="0" applyFont="1" applyBorder="1" applyAlignment="1">
      <alignment horizontal="center" wrapText="1"/>
    </xf>
    <xf numFmtId="0" fontId="4" fillId="16" borderId="29" xfId="0" applyFont="1" applyFill="1" applyBorder="1" applyAlignment="1">
      <alignment horizontal="center"/>
    </xf>
    <xf numFmtId="0" fontId="4" fillId="16" borderId="29" xfId="0" applyFont="1" applyFill="1" applyBorder="1" applyAlignment="1">
      <alignment horizontal="center" wrapText="1"/>
    </xf>
    <xf numFmtId="0" fontId="12" fillId="16" borderId="29" xfId="0" applyFont="1" applyFill="1" applyBorder="1" applyAlignment="1">
      <alignment horizontal="center"/>
    </xf>
    <xf numFmtId="0" fontId="12" fillId="16" borderId="29" xfId="0" applyFont="1" applyFill="1" applyBorder="1" applyAlignment="1">
      <alignment horizontal="center" wrapText="1"/>
    </xf>
    <xf numFmtId="0" fontId="12" fillId="11" borderId="25" xfId="0" applyFont="1" applyFill="1" applyBorder="1" applyAlignment="1">
      <alignment horizontal="center" wrapText="1"/>
    </xf>
    <xf numFmtId="0" fontId="12" fillId="28" borderId="25" xfId="0" applyFont="1" applyFill="1" applyBorder="1" applyAlignment="1">
      <alignment horizontal="center"/>
    </xf>
    <xf numFmtId="0" fontId="63" fillId="13" borderId="25" xfId="0" applyFont="1" applyFill="1" applyBorder="1" applyAlignment="1">
      <alignment horizontal="center" wrapText="1"/>
    </xf>
    <xf numFmtId="0" fontId="12" fillId="13" borderId="25" xfId="0" applyFont="1" applyFill="1" applyBorder="1" applyAlignment="1">
      <alignment horizontal="center" wrapText="1"/>
    </xf>
    <xf numFmtId="0" fontId="12" fillId="28" borderId="25" xfId="0" applyFont="1" applyFill="1" applyBorder="1" applyAlignment="1">
      <alignment horizontal="center" wrapText="1"/>
    </xf>
    <xf numFmtId="0" fontId="6" fillId="0" borderId="25" xfId="0" applyFont="1" applyBorder="1"/>
    <xf numFmtId="0" fontId="64" fillId="0" borderId="25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65" fillId="0" borderId="25" xfId="0" applyFont="1" applyBorder="1" applyAlignment="1">
      <alignment horizontal="center"/>
    </xf>
    <xf numFmtId="0" fontId="41" fillId="22" borderId="29" xfId="0" applyFont="1" applyFill="1" applyBorder="1" applyAlignment="1">
      <alignment horizontal="center"/>
    </xf>
    <xf numFmtId="0" fontId="62" fillId="13" borderId="29" xfId="0" applyFont="1" applyFill="1" applyBorder="1" applyAlignment="1">
      <alignment horizontal="center"/>
    </xf>
    <xf numFmtId="0" fontId="62" fillId="16" borderId="29" xfId="0" applyFont="1" applyFill="1" applyBorder="1" applyAlignment="1">
      <alignment horizontal="center"/>
    </xf>
    <xf numFmtId="0" fontId="41" fillId="16" borderId="29" xfId="0" applyFont="1" applyFill="1" applyBorder="1" applyAlignment="1">
      <alignment horizontal="center"/>
    </xf>
    <xf numFmtId="0" fontId="41" fillId="24" borderId="25" xfId="0" applyFont="1" applyFill="1" applyBorder="1" applyAlignment="1">
      <alignment horizontal="center"/>
    </xf>
    <xf numFmtId="0" fontId="4" fillId="13" borderId="29" xfId="0" applyFont="1" applyFill="1" applyBorder="1" applyAlignment="1">
      <alignment horizontal="center"/>
    </xf>
    <xf numFmtId="0" fontId="41" fillId="24" borderId="25" xfId="0" applyFont="1" applyFill="1" applyBorder="1" applyAlignment="1">
      <alignment horizontal="center" wrapText="1"/>
    </xf>
    <xf numFmtId="0" fontId="41" fillId="22" borderId="25" xfId="0" applyFont="1" applyFill="1" applyBorder="1" applyAlignment="1">
      <alignment horizontal="center" wrapText="1"/>
    </xf>
    <xf numFmtId="0" fontId="41" fillId="20" borderId="25" xfId="0" applyFont="1" applyFill="1" applyBorder="1" applyAlignment="1">
      <alignment horizontal="center"/>
    </xf>
    <xf numFmtId="0" fontId="7" fillId="0" borderId="25" xfId="0" applyFont="1" applyFill="1" applyBorder="1"/>
    <xf numFmtId="0" fontId="34" fillId="0" borderId="25" xfId="0" applyFont="1" applyFill="1" applyBorder="1" applyAlignment="1">
      <alignment horizontal="center"/>
    </xf>
    <xf numFmtId="0" fontId="25" fillId="0" borderId="29" xfId="0" applyFont="1" applyFill="1" applyBorder="1" applyAlignment="1">
      <alignment horizontal="center"/>
    </xf>
    <xf numFmtId="0" fontId="16" fillId="0" borderId="25" xfId="0" applyFont="1" applyFill="1" applyBorder="1"/>
    <xf numFmtId="0" fontId="18" fillId="0" borderId="25" xfId="0" applyFont="1" applyFill="1" applyBorder="1"/>
    <xf numFmtId="0" fontId="24" fillId="0" borderId="25" xfId="0" applyFont="1" applyFill="1" applyBorder="1"/>
    <xf numFmtId="0" fontId="17" fillId="0" borderId="25" xfId="0" applyFont="1" applyFill="1" applyBorder="1"/>
    <xf numFmtId="0" fontId="12" fillId="0" borderId="25" xfId="0" applyFont="1" applyFill="1" applyBorder="1" applyAlignment="1">
      <alignment horizontal="center"/>
    </xf>
    <xf numFmtId="0" fontId="35" fillId="0" borderId="25" xfId="0" applyFont="1" applyFill="1" applyBorder="1" applyAlignment="1">
      <alignment horizontal="center"/>
    </xf>
    <xf numFmtId="0" fontId="38" fillId="25" borderId="25" xfId="0" applyFont="1" applyFill="1" applyBorder="1" applyAlignment="1">
      <alignment horizontal="center"/>
    </xf>
    <xf numFmtId="0" fontId="3" fillId="0" borderId="9" xfId="0" applyFont="1" applyBorder="1" applyAlignment="1">
      <alignment wrapText="1"/>
    </xf>
    <xf numFmtId="0" fontId="3" fillId="0" borderId="25" xfId="0" applyFont="1" applyBorder="1" applyAlignment="1">
      <alignment horizontal="center" vertical="center"/>
    </xf>
    <xf numFmtId="0" fontId="38" fillId="8" borderId="25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1" xfId="0" applyBorder="1" applyAlignment="1">
      <alignment horizontal="center"/>
    </xf>
    <xf numFmtId="0" fontId="49" fillId="0" borderId="37" xfId="0" applyFont="1" applyFill="1" applyBorder="1" applyAlignment="1">
      <alignment horizontal="left" vertical="center"/>
    </xf>
    <xf numFmtId="0" fontId="0" fillId="27" borderId="25" xfId="0" applyFill="1" applyBorder="1"/>
    <xf numFmtId="0" fontId="0" fillId="27" borderId="29" xfId="0" applyFill="1" applyBorder="1"/>
    <xf numFmtId="0" fontId="0" fillId="0" borderId="21" xfId="0" applyBorder="1" applyAlignment="1">
      <alignment horizontal="center"/>
    </xf>
    <xf numFmtId="0" fontId="12" fillId="27" borderId="25" xfId="0" applyFont="1" applyFill="1" applyBorder="1" applyAlignment="1">
      <alignment horizontal="center" wrapText="1"/>
    </xf>
    <xf numFmtId="0" fontId="41" fillId="27" borderId="25" xfId="0" applyFont="1" applyFill="1" applyBorder="1" applyAlignment="1">
      <alignment horizontal="center"/>
    </xf>
    <xf numFmtId="0" fontId="38" fillId="22" borderId="25" xfId="0" applyFont="1" applyFill="1" applyBorder="1" applyAlignment="1">
      <alignment horizontal="center"/>
    </xf>
    <xf numFmtId="0" fontId="38" fillId="0" borderId="25" xfId="0" applyFont="1" applyBorder="1" applyAlignment="1">
      <alignment horizontal="center" wrapText="1"/>
    </xf>
    <xf numFmtId="0" fontId="38" fillId="14" borderId="25" xfId="0" applyFont="1" applyFill="1" applyBorder="1" applyAlignment="1">
      <alignment horizontal="center"/>
    </xf>
    <xf numFmtId="0" fontId="38" fillId="15" borderId="25" xfId="0" applyFont="1" applyFill="1" applyBorder="1" applyAlignment="1">
      <alignment horizontal="center" wrapText="1"/>
    </xf>
    <xf numFmtId="0" fontId="67" fillId="8" borderId="25" xfId="0" applyFont="1" applyFill="1" applyBorder="1" applyAlignment="1">
      <alignment horizontal="center"/>
    </xf>
    <xf numFmtId="0" fontId="67" fillId="8" borderId="25" xfId="0" applyFont="1" applyFill="1" applyBorder="1" applyAlignment="1">
      <alignment horizontal="center" wrapText="1"/>
    </xf>
    <xf numFmtId="0" fontId="38" fillId="25" borderId="25" xfId="0" applyFont="1" applyFill="1" applyBorder="1" applyAlignment="1">
      <alignment horizontal="center" wrapText="1"/>
    </xf>
    <xf numFmtId="0" fontId="67" fillId="0" borderId="25" xfId="0" applyFont="1" applyFill="1" applyBorder="1" applyAlignment="1">
      <alignment horizontal="center" wrapText="1"/>
    </xf>
    <xf numFmtId="0" fontId="67" fillId="0" borderId="25" xfId="0" applyFont="1" applyBorder="1" applyAlignment="1">
      <alignment horizontal="center" wrapText="1"/>
    </xf>
    <xf numFmtId="0" fontId="67" fillId="0" borderId="25" xfId="0" applyFont="1" applyBorder="1" applyAlignment="1">
      <alignment horizontal="center"/>
    </xf>
    <xf numFmtId="0" fontId="67" fillId="17" borderId="25" xfId="0" applyFont="1" applyFill="1" applyBorder="1" applyAlignment="1">
      <alignment horizontal="center"/>
    </xf>
    <xf numFmtId="0" fontId="67" fillId="14" borderId="25" xfId="0" applyFont="1" applyFill="1" applyBorder="1" applyAlignment="1">
      <alignment horizontal="center"/>
    </xf>
    <xf numFmtId="0" fontId="6" fillId="25" borderId="25" xfId="0" applyFont="1" applyFill="1" applyBorder="1" applyAlignment="1">
      <alignment horizontal="center"/>
    </xf>
    <xf numFmtId="0" fontId="6" fillId="22" borderId="25" xfId="0" applyFont="1" applyFill="1" applyBorder="1" applyAlignment="1">
      <alignment horizontal="center" wrapText="1"/>
    </xf>
    <xf numFmtId="0" fontId="6" fillId="14" borderId="25" xfId="0" applyFont="1" applyFill="1" applyBorder="1" applyAlignment="1">
      <alignment horizontal="center" wrapText="1"/>
    </xf>
    <xf numFmtId="0" fontId="67" fillId="22" borderId="25" xfId="0" applyFont="1" applyFill="1" applyBorder="1" applyAlignment="1">
      <alignment horizontal="center"/>
    </xf>
    <xf numFmtId="0" fontId="68" fillId="22" borderId="25" xfId="0" applyFont="1" applyFill="1" applyBorder="1" applyAlignment="1">
      <alignment horizontal="center" wrapText="1"/>
    </xf>
    <xf numFmtId="0" fontId="68" fillId="14" borderId="25" xfId="0" applyFont="1" applyFill="1" applyBorder="1" applyAlignment="1">
      <alignment horizontal="center" wrapText="1"/>
    </xf>
    <xf numFmtId="0" fontId="38" fillId="12" borderId="25" xfId="0" applyFont="1" applyFill="1" applyBorder="1" applyAlignment="1">
      <alignment horizontal="center" wrapText="1"/>
    </xf>
    <xf numFmtId="0" fontId="67" fillId="12" borderId="25" xfId="0" applyFont="1" applyFill="1" applyBorder="1" applyAlignment="1">
      <alignment horizontal="center"/>
    </xf>
    <xf numFmtId="0" fontId="67" fillId="12" borderId="25" xfId="0" applyFont="1" applyFill="1" applyBorder="1" applyAlignment="1">
      <alignment horizontal="center" wrapText="1"/>
    </xf>
    <xf numFmtId="0" fontId="70" fillId="0" borderId="25" xfId="0" applyFont="1" applyBorder="1" applyAlignment="1">
      <alignment horizontal="center"/>
    </xf>
    <xf numFmtId="0" fontId="70" fillId="14" borderId="25" xfId="0" applyFont="1" applyFill="1" applyBorder="1" applyAlignment="1">
      <alignment horizontal="center"/>
    </xf>
    <xf numFmtId="0" fontId="38" fillId="11" borderId="25" xfId="0" applyFont="1" applyFill="1" applyBorder="1" applyAlignment="1">
      <alignment horizontal="center" wrapText="1"/>
    </xf>
    <xf numFmtId="0" fontId="71" fillId="11" borderId="25" xfId="0" applyFont="1" applyFill="1" applyBorder="1" applyAlignment="1">
      <alignment horizontal="center"/>
    </xf>
    <xf numFmtId="0" fontId="71" fillId="11" borderId="25" xfId="0" applyFont="1" applyFill="1" applyBorder="1" applyAlignment="1">
      <alignment horizontal="center" wrapText="1"/>
    </xf>
    <xf numFmtId="0" fontId="71" fillId="14" borderId="25" xfId="0" applyFont="1" applyFill="1" applyBorder="1" applyAlignment="1">
      <alignment horizontal="center"/>
    </xf>
    <xf numFmtId="0" fontId="67" fillId="0" borderId="25" xfId="0" applyFont="1" applyFill="1" applyBorder="1" applyAlignment="1">
      <alignment horizontal="center"/>
    </xf>
    <xf numFmtId="0" fontId="38" fillId="26" borderId="25" xfId="0" applyFont="1" applyFill="1" applyBorder="1" applyAlignment="1">
      <alignment horizontal="center" wrapText="1"/>
    </xf>
    <xf numFmtId="0" fontId="69" fillId="26" borderId="25" xfId="0" applyFont="1" applyFill="1" applyBorder="1" applyAlignment="1">
      <alignment horizontal="center"/>
    </xf>
    <xf numFmtId="0" fontId="69" fillId="18" borderId="25" xfId="0" applyFont="1" applyFill="1" applyBorder="1" applyAlignment="1">
      <alignment horizontal="center"/>
    </xf>
    <xf numFmtId="0" fontId="69" fillId="18" borderId="25" xfId="0" applyFont="1" applyFill="1" applyBorder="1" applyAlignment="1">
      <alignment horizontal="center" wrapText="1"/>
    </xf>
    <xf numFmtId="0" fontId="38" fillId="18" borderId="25" xfId="0" applyFont="1" applyFill="1" applyBorder="1" applyAlignment="1">
      <alignment horizontal="center" wrapText="1"/>
    </xf>
    <xf numFmtId="0" fontId="69" fillId="14" borderId="25" xfId="0" applyFont="1" applyFill="1" applyBorder="1" applyAlignment="1">
      <alignment horizontal="center"/>
    </xf>
    <xf numFmtId="0" fontId="38" fillId="26" borderId="25" xfId="0" applyFont="1" applyFill="1" applyBorder="1" applyAlignment="1">
      <alignment horizontal="center"/>
    </xf>
    <xf numFmtId="0" fontId="38" fillId="18" borderId="25" xfId="0" applyFont="1" applyFill="1" applyBorder="1" applyAlignment="1">
      <alignment horizontal="center"/>
    </xf>
    <xf numFmtId="0" fontId="38" fillId="14" borderId="29" xfId="0" applyFont="1" applyFill="1" applyBorder="1" applyAlignment="1">
      <alignment horizontal="center" wrapText="1"/>
    </xf>
    <xf numFmtId="0" fontId="38" fillId="15" borderId="29" xfId="0" applyFont="1" applyFill="1" applyBorder="1" applyAlignment="1">
      <alignment horizontal="center"/>
    </xf>
    <xf numFmtId="0" fontId="38" fillId="15" borderId="29" xfId="0" applyFont="1" applyFill="1" applyBorder="1" applyAlignment="1">
      <alignment horizontal="center" wrapText="1"/>
    </xf>
    <xf numFmtId="0" fontId="38" fillId="14" borderId="29" xfId="0" applyFont="1" applyFill="1" applyBorder="1" applyAlignment="1">
      <alignment horizontal="center"/>
    </xf>
    <xf numFmtId="0" fontId="67" fillId="0" borderId="29" xfId="0" applyFont="1" applyBorder="1" applyAlignment="1">
      <alignment horizontal="center"/>
    </xf>
    <xf numFmtId="0" fontId="67" fillId="0" borderId="29" xfId="0" applyFont="1" applyBorder="1" applyAlignment="1">
      <alignment horizontal="center" wrapText="1"/>
    </xf>
    <xf numFmtId="0" fontId="38" fillId="8" borderId="29" xfId="0" applyFont="1" applyFill="1" applyBorder="1" applyAlignment="1">
      <alignment horizontal="center" wrapText="1"/>
    </xf>
    <xf numFmtId="0" fontId="38" fillId="8" borderId="29" xfId="0" applyFont="1" applyFill="1" applyBorder="1" applyAlignment="1">
      <alignment horizontal="center"/>
    </xf>
    <xf numFmtId="0" fontId="38" fillId="22" borderId="29" xfId="0" applyFont="1" applyFill="1" applyBorder="1" applyAlignment="1">
      <alignment horizontal="center" wrapText="1"/>
    </xf>
    <xf numFmtId="0" fontId="38" fillId="9" borderId="25" xfId="0" applyFont="1" applyFill="1" applyBorder="1" applyAlignment="1">
      <alignment horizontal="center"/>
    </xf>
    <xf numFmtId="0" fontId="38" fillId="0" borderId="25" xfId="0" applyFont="1" applyBorder="1" applyAlignment="1">
      <alignment horizontal="center" textRotation="90"/>
    </xf>
    <xf numFmtId="0" fontId="38" fillId="0" borderId="9" xfId="0" applyFont="1" applyBorder="1" applyAlignment="1">
      <alignment textRotation="90" wrapText="1"/>
    </xf>
    <xf numFmtId="0" fontId="38" fillId="0" borderId="8" xfId="0" applyFont="1" applyBorder="1" applyAlignment="1">
      <alignment textRotation="90" wrapText="1"/>
    </xf>
    <xf numFmtId="0" fontId="38" fillId="0" borderId="10" xfId="0" applyFont="1" applyBorder="1" applyAlignment="1">
      <alignment textRotation="90" wrapText="1"/>
    </xf>
    <xf numFmtId="0" fontId="38" fillId="0" borderId="10" xfId="0" applyFont="1" applyBorder="1" applyAlignment="1">
      <alignment horizontal="center" textRotation="90" wrapText="1"/>
    </xf>
    <xf numFmtId="0" fontId="38" fillId="0" borderId="25" xfId="0" applyFont="1" applyBorder="1" applyAlignment="1">
      <alignment textRotation="90" wrapText="1"/>
    </xf>
    <xf numFmtId="0" fontId="38" fillId="0" borderId="25" xfId="0" applyFont="1" applyBorder="1" applyAlignment="1">
      <alignment textRotation="90"/>
    </xf>
    <xf numFmtId="0" fontId="38" fillId="0" borderId="9" xfId="0" applyFont="1" applyBorder="1" applyAlignment="1">
      <alignment textRotation="90"/>
    </xf>
    <xf numFmtId="0" fontId="38" fillId="0" borderId="9" xfId="0" applyFont="1" applyBorder="1" applyAlignment="1">
      <alignment horizontal="center" textRotation="90"/>
    </xf>
    <xf numFmtId="0" fontId="38" fillId="0" borderId="8" xfId="0" applyFont="1" applyBorder="1" applyAlignment="1">
      <alignment horizontal="center" textRotation="90"/>
    </xf>
    <xf numFmtId="0" fontId="38" fillId="0" borderId="10" xfId="0" applyFont="1" applyBorder="1" applyAlignment="1">
      <alignment horizontal="center" textRotation="90"/>
    </xf>
    <xf numFmtId="0" fontId="64" fillId="0" borderId="25" xfId="0" applyFont="1" applyBorder="1"/>
    <xf numFmtId="0" fontId="38" fillId="0" borderId="25" xfId="0" applyFont="1" applyBorder="1" applyAlignment="1">
      <alignment horizontal="center"/>
    </xf>
    <xf numFmtId="0" fontId="69" fillId="26" borderId="25" xfId="0" applyFont="1" applyFill="1" applyBorder="1" applyAlignment="1">
      <alignment horizontal="center" wrapText="1"/>
    </xf>
    <xf numFmtId="0" fontId="69" fillId="25" borderId="25" xfId="0" applyFont="1" applyFill="1" applyBorder="1" applyAlignment="1">
      <alignment horizontal="center" wrapText="1"/>
    </xf>
    <xf numFmtId="0" fontId="69" fillId="16" borderId="25" xfId="0" applyFont="1" applyFill="1" applyBorder="1"/>
    <xf numFmtId="0" fontId="64" fillId="16" borderId="25" xfId="0" applyFont="1" applyFill="1" applyBorder="1"/>
    <xf numFmtId="0" fontId="71" fillId="25" borderId="25" xfId="0" applyFont="1" applyFill="1" applyBorder="1" applyAlignment="1">
      <alignment horizontal="center" wrapText="1"/>
    </xf>
    <xf numFmtId="0" fontId="71" fillId="22" borderId="25" xfId="0" applyFont="1" applyFill="1" applyBorder="1" applyAlignment="1">
      <alignment horizontal="center"/>
    </xf>
    <xf numFmtId="0" fontId="71" fillId="15" borderId="25" xfId="0" applyFont="1" applyFill="1" applyBorder="1" applyAlignment="1">
      <alignment horizontal="center"/>
    </xf>
    <xf numFmtId="0" fontId="71" fillId="11" borderId="25" xfId="0" applyFont="1" applyFill="1" applyBorder="1"/>
    <xf numFmtId="0" fontId="38" fillId="11" borderId="25" xfId="0" applyFont="1" applyFill="1" applyBorder="1"/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24" borderId="41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48" fillId="0" borderId="28" xfId="0" applyFont="1" applyFill="1" applyBorder="1" applyAlignment="1">
      <alignment horizontal="left" vertical="center"/>
    </xf>
    <xf numFmtId="0" fontId="50" fillId="0" borderId="28" xfId="0" applyFont="1" applyFill="1" applyBorder="1" applyAlignment="1">
      <alignment horizontal="left" vertical="center"/>
    </xf>
    <xf numFmtId="0" fontId="3" fillId="0" borderId="20" xfId="0" applyFont="1" applyBorder="1"/>
    <xf numFmtId="0" fontId="3" fillId="0" borderId="26" xfId="0" applyFont="1" applyFill="1" applyBorder="1" applyAlignment="1">
      <alignment horizontal="left" vertical="center"/>
    </xf>
    <xf numFmtId="0" fontId="1" fillId="3" borderId="41" xfId="0" applyFont="1" applyFill="1" applyBorder="1" applyAlignment="1">
      <alignment horizontal="left" vertical="center"/>
    </xf>
    <xf numFmtId="0" fontId="1" fillId="3" borderId="44" xfId="0" applyFont="1" applyFill="1" applyBorder="1" applyAlignment="1">
      <alignment horizontal="left" vertical="center"/>
    </xf>
    <xf numFmtId="0" fontId="3" fillId="0" borderId="63" xfId="0" applyFont="1" applyBorder="1"/>
    <xf numFmtId="0" fontId="3" fillId="30" borderId="20" xfId="0" applyFont="1" applyFill="1" applyBorder="1"/>
    <xf numFmtId="0" fontId="3" fillId="30" borderId="25" xfId="0" applyFont="1" applyFill="1" applyBorder="1" applyAlignment="1">
      <alignment horizontal="center" vertical="center"/>
    </xf>
    <xf numFmtId="0" fontId="3" fillId="30" borderId="26" xfId="0" applyFont="1" applyFill="1" applyBorder="1" applyAlignment="1">
      <alignment horizontal="left" vertical="center"/>
    </xf>
    <xf numFmtId="0" fontId="3" fillId="30" borderId="20" xfId="0" applyFont="1" applyFill="1" applyBorder="1" applyAlignment="1">
      <alignment horizontal="left" vertical="center"/>
    </xf>
    <xf numFmtId="0" fontId="0" fillId="30" borderId="20" xfId="0" applyFill="1" applyBorder="1"/>
    <xf numFmtId="0" fontId="3" fillId="30" borderId="63" xfId="0" applyFont="1" applyFill="1" applyBorder="1" applyAlignment="1">
      <alignment horizontal="right"/>
    </xf>
    <xf numFmtId="0" fontId="0" fillId="24" borderId="25" xfId="0" applyFill="1" applyBorder="1"/>
    <xf numFmtId="0" fontId="51" fillId="24" borderId="9" xfId="0" applyFont="1" applyFill="1" applyBorder="1" applyAlignment="1">
      <alignment horizontal="left" vertical="center"/>
    </xf>
    <xf numFmtId="0" fontId="39" fillId="24" borderId="37" xfId="0" applyFont="1" applyFill="1" applyBorder="1" applyAlignment="1">
      <alignment horizontal="left" vertical="center"/>
    </xf>
    <xf numFmtId="0" fontId="50" fillId="24" borderId="37" xfId="0" applyFont="1" applyFill="1" applyBorder="1" applyAlignment="1">
      <alignment horizontal="left" vertical="center"/>
    </xf>
    <xf numFmtId="0" fontId="51" fillId="24" borderId="25" xfId="0" applyFont="1" applyFill="1" applyBorder="1" applyAlignment="1">
      <alignment horizontal="left" vertical="center"/>
    </xf>
    <xf numFmtId="0" fontId="1" fillId="8" borderId="65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 wrapText="1"/>
    </xf>
    <xf numFmtId="0" fontId="25" fillId="0" borderId="25" xfId="0" applyFont="1" applyBorder="1" applyAlignment="1">
      <alignment horizontal="center" textRotation="90"/>
    </xf>
    <xf numFmtId="0" fontId="25" fillId="0" borderId="9" xfId="0" applyFont="1" applyBorder="1" applyAlignment="1">
      <alignment horizontal="center" textRotation="90" wrapText="1"/>
    </xf>
    <xf numFmtId="0" fontId="25" fillId="0" borderId="10" xfId="0" applyFont="1" applyBorder="1" applyAlignment="1">
      <alignment horizontal="center" textRotation="90" wrapText="1"/>
    </xf>
    <xf numFmtId="0" fontId="25" fillId="0" borderId="25" xfId="0" applyFont="1" applyBorder="1" applyAlignment="1">
      <alignment horizontal="center" textRotation="90" wrapText="1"/>
    </xf>
    <xf numFmtId="0" fontId="17" fillId="0" borderId="25" xfId="0" applyFont="1" applyBorder="1" applyAlignment="1">
      <alignment horizontal="center" wrapText="1"/>
    </xf>
    <xf numFmtId="0" fontId="25" fillId="0" borderId="25" xfId="0" applyFont="1" applyFill="1" applyBorder="1" applyAlignment="1">
      <alignment horizontal="center" wrapText="1"/>
    </xf>
    <xf numFmtId="0" fontId="17" fillId="0" borderId="8" xfId="0" applyFont="1" applyBorder="1" applyAlignment="1">
      <alignment horizontal="center" textRotation="90" wrapText="1"/>
    </xf>
    <xf numFmtId="0" fontId="17" fillId="0" borderId="10" xfId="0" applyFont="1" applyBorder="1" applyAlignment="1">
      <alignment horizontal="center" textRotation="90" wrapText="1"/>
    </xf>
    <xf numFmtId="0" fontId="17" fillId="0" borderId="25" xfId="0" applyFont="1" applyBorder="1" applyAlignment="1">
      <alignment horizontal="center" textRotation="90"/>
    </xf>
    <xf numFmtId="0" fontId="69" fillId="26" borderId="25" xfId="0" applyFont="1" applyFill="1" applyBorder="1" applyAlignment="1">
      <alignment horizontal="center" wrapText="1"/>
    </xf>
    <xf numFmtId="0" fontId="66" fillId="24" borderId="38" xfId="0" applyFont="1" applyFill="1" applyBorder="1" applyAlignment="1">
      <alignment horizontal="left" vertical="center"/>
    </xf>
    <xf numFmtId="0" fontId="52" fillId="24" borderId="38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8" fillId="13" borderId="25" xfId="0" applyFont="1" applyFill="1" applyBorder="1" applyAlignment="1">
      <alignment horizontal="center"/>
    </xf>
    <xf numFmtId="0" fontId="67" fillId="13" borderId="25" xfId="0" applyFont="1" applyFill="1" applyBorder="1" applyAlignment="1">
      <alignment horizontal="center"/>
    </xf>
    <xf numFmtId="0" fontId="6" fillId="13" borderId="25" xfId="0" applyFont="1" applyFill="1" applyBorder="1" applyAlignment="1">
      <alignment horizontal="center" wrapText="1"/>
    </xf>
    <xf numFmtId="0" fontId="68" fillId="13" borderId="25" xfId="0" applyFont="1" applyFill="1" applyBorder="1" applyAlignment="1">
      <alignment horizontal="center" wrapText="1"/>
    </xf>
    <xf numFmtId="0" fontId="70" fillId="13" borderId="25" xfId="0" applyFont="1" applyFill="1" applyBorder="1" applyAlignment="1">
      <alignment horizontal="center"/>
    </xf>
    <xf numFmtId="0" fontId="71" fillId="13" borderId="25" xfId="0" applyFont="1" applyFill="1" applyBorder="1" applyAlignment="1">
      <alignment horizontal="center"/>
    </xf>
    <xf numFmtId="0" fontId="69" fillId="13" borderId="25" xfId="0" applyFont="1" applyFill="1" applyBorder="1" applyAlignment="1">
      <alignment horizontal="center"/>
    </xf>
    <xf numFmtId="0" fontId="38" fillId="13" borderId="29" xfId="0" applyFont="1" applyFill="1" applyBorder="1" applyAlignment="1">
      <alignment horizontal="center"/>
    </xf>
    <xf numFmtId="0" fontId="38" fillId="13" borderId="29" xfId="0" applyFont="1" applyFill="1" applyBorder="1" applyAlignment="1">
      <alignment horizontal="center" wrapText="1"/>
    </xf>
    <xf numFmtId="0" fontId="12" fillId="13" borderId="29" xfId="0" applyFont="1" applyFill="1" applyBorder="1" applyAlignment="1">
      <alignment horizontal="center" wrapText="1"/>
    </xf>
    <xf numFmtId="0" fontId="12" fillId="13" borderId="25" xfId="0" applyFont="1" applyFill="1" applyBorder="1" applyAlignment="1">
      <alignment horizontal="center"/>
    </xf>
    <xf numFmtId="0" fontId="17" fillId="0" borderId="29" xfId="0" applyFont="1" applyBorder="1" applyAlignment="1">
      <alignment horizontal="center" wrapText="1"/>
    </xf>
    <xf numFmtId="0" fontId="25" fillId="0" borderId="25" xfId="0" applyFont="1" applyBorder="1" applyAlignment="1">
      <alignment horizontal="center" wrapText="1"/>
    </xf>
    <xf numFmtId="0" fontId="0" fillId="27" borderId="0" xfId="0" applyFill="1"/>
    <xf numFmtId="0" fontId="38" fillId="25" borderId="29" xfId="0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/>
    </xf>
    <xf numFmtId="0" fontId="35" fillId="17" borderId="25" xfId="0" applyFont="1" applyFill="1" applyBorder="1" applyAlignment="1">
      <alignment horizontal="center" wrapText="1"/>
    </xf>
    <xf numFmtId="0" fontId="38" fillId="27" borderId="25" xfId="0" applyFont="1" applyFill="1" applyBorder="1" applyAlignment="1">
      <alignment horizontal="center"/>
    </xf>
    <xf numFmtId="0" fontId="6" fillId="27" borderId="25" xfId="0" applyFont="1" applyFill="1" applyBorder="1" applyAlignment="1">
      <alignment horizontal="center"/>
    </xf>
    <xf numFmtId="0" fontId="12" fillId="27" borderId="25" xfId="0" applyFont="1" applyFill="1" applyBorder="1" applyAlignment="1">
      <alignment horizontal="center"/>
    </xf>
    <xf numFmtId="0" fontId="38" fillId="22" borderId="25" xfId="0" applyFont="1" applyFill="1" applyBorder="1" applyAlignment="1">
      <alignment horizontal="center" wrapText="1"/>
    </xf>
    <xf numFmtId="0" fontId="38" fillId="13" borderId="25" xfId="0" applyFont="1" applyFill="1" applyBorder="1" applyAlignment="1">
      <alignment horizontal="center" wrapText="1"/>
    </xf>
    <xf numFmtId="0" fontId="68" fillId="27" borderId="25" xfId="0" applyFont="1" applyFill="1" applyBorder="1" applyAlignment="1">
      <alignment horizontal="center" wrapText="1"/>
    </xf>
    <xf numFmtId="0" fontId="12" fillId="27" borderId="29" xfId="0" applyFont="1" applyFill="1" applyBorder="1" applyAlignment="1">
      <alignment horizontal="center"/>
    </xf>
    <xf numFmtId="0" fontId="6" fillId="0" borderId="29" xfId="0" applyFont="1" applyBorder="1" applyAlignment="1">
      <alignment horizontal="center" wrapText="1"/>
    </xf>
    <xf numFmtId="0" fontId="25" fillId="17" borderId="25" xfId="0" applyFont="1" applyFill="1" applyBorder="1" applyAlignment="1">
      <alignment horizontal="center" wrapText="1"/>
    </xf>
    <xf numFmtId="0" fontId="25" fillId="17" borderId="29" xfId="0" applyFont="1" applyFill="1" applyBorder="1" applyAlignment="1">
      <alignment horizontal="center" wrapText="1"/>
    </xf>
    <xf numFmtId="0" fontId="35" fillId="0" borderId="29" xfId="0" applyFont="1" applyFill="1" applyBorder="1" applyAlignment="1">
      <alignment horizontal="center" wrapText="1"/>
    </xf>
    <xf numFmtId="0" fontId="35" fillId="17" borderId="29" xfId="0" applyFont="1" applyFill="1" applyBorder="1" applyAlignment="1">
      <alignment horizontal="center" wrapText="1"/>
    </xf>
    <xf numFmtId="0" fontId="29" fillId="27" borderId="25" xfId="0" applyFont="1" applyFill="1" applyBorder="1"/>
    <xf numFmtId="0" fontId="3" fillId="0" borderId="27" xfId="0" applyFont="1" applyBorder="1" applyAlignment="1">
      <alignment horizontal="center" vertical="center"/>
    </xf>
    <xf numFmtId="0" fontId="48" fillId="0" borderId="37" xfId="0" applyFont="1" applyBorder="1" applyAlignment="1">
      <alignment horizontal="left" vertical="center"/>
    </xf>
    <xf numFmtId="0" fontId="39" fillId="0" borderId="9" xfId="0" applyFont="1" applyFill="1" applyBorder="1" applyAlignment="1">
      <alignment horizontal="left" vertical="center"/>
    </xf>
    <xf numFmtId="0" fontId="49" fillId="0" borderId="9" xfId="0" applyFont="1" applyFill="1" applyBorder="1" applyAlignment="1">
      <alignment horizontal="left" vertical="center"/>
    </xf>
    <xf numFmtId="0" fontId="27" fillId="0" borderId="25" xfId="0" applyFont="1" applyBorder="1" applyAlignment="1">
      <alignment horizontal="center" wrapText="1"/>
    </xf>
    <xf numFmtId="0" fontId="17" fillId="0" borderId="29" xfId="0" applyFont="1" applyBorder="1" applyAlignment="1">
      <alignment horizontal="center" wrapText="1"/>
    </xf>
    <xf numFmtId="0" fontId="35" fillId="0" borderId="25" xfId="0" applyFont="1" applyFill="1" applyBorder="1" applyAlignment="1">
      <alignment horizontal="center" wrapText="1"/>
    </xf>
    <xf numFmtId="0" fontId="15" fillId="24" borderId="25" xfId="0" applyFont="1" applyFill="1" applyBorder="1" applyAlignment="1">
      <alignment horizontal="center" wrapText="1"/>
    </xf>
    <xf numFmtId="0" fontId="35" fillId="0" borderId="29" xfId="0" applyFont="1" applyFill="1" applyBorder="1" applyAlignment="1">
      <alignment horizontal="center" wrapText="1"/>
    </xf>
    <xf numFmtId="0" fontId="3" fillId="24" borderId="39" xfId="0" applyFont="1" applyFill="1" applyBorder="1"/>
    <xf numFmtId="0" fontId="3" fillId="24" borderId="40" xfId="0" applyFont="1" applyFill="1" applyBorder="1"/>
    <xf numFmtId="0" fontId="3" fillId="24" borderId="0" xfId="0" applyFont="1" applyFill="1" applyAlignment="1">
      <alignment wrapText="1"/>
    </xf>
    <xf numFmtId="0" fontId="3" fillId="0" borderId="23" xfId="0" applyFont="1" applyBorder="1"/>
    <xf numFmtId="0" fontId="0" fillId="0" borderId="0" xfId="0" applyFill="1" applyBorder="1" applyAlignment="1">
      <alignment horizontal="center" vertical="center"/>
    </xf>
    <xf numFmtId="0" fontId="0" fillId="24" borderId="0" xfId="0" applyFill="1"/>
    <xf numFmtId="0" fontId="35" fillId="26" borderId="25" xfId="0" applyFont="1" applyFill="1" applyBorder="1" applyAlignment="1">
      <alignment horizontal="center" wrapText="1"/>
    </xf>
    <xf numFmtId="0" fontId="27" fillId="0" borderId="29" xfId="0" applyFont="1" applyBorder="1" applyAlignment="1">
      <alignment horizontal="center" wrapText="1"/>
    </xf>
    <xf numFmtId="0" fontId="35" fillId="16" borderId="29" xfId="0" applyFont="1" applyFill="1" applyBorder="1" applyAlignment="1">
      <alignment horizontal="center" wrapText="1"/>
    </xf>
    <xf numFmtId="0" fontId="35" fillId="11" borderId="25" xfId="0" applyFont="1" applyFill="1" applyBorder="1" applyAlignment="1">
      <alignment horizontal="center" wrapText="1"/>
    </xf>
    <xf numFmtId="0" fontId="35" fillId="24" borderId="25" xfId="0" applyFont="1" applyFill="1" applyBorder="1" applyAlignment="1">
      <alignment horizontal="center" wrapText="1"/>
    </xf>
    <xf numFmtId="0" fontId="12" fillId="0" borderId="25" xfId="0" applyFont="1" applyBorder="1"/>
    <xf numFmtId="0" fontId="8" fillId="0" borderId="25" xfId="0" applyFont="1" applyBorder="1"/>
    <xf numFmtId="0" fontId="1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15" fillId="24" borderId="20" xfId="0" applyFont="1" applyFill="1" applyBorder="1" applyAlignment="1">
      <alignment horizontal="center" wrapText="1"/>
    </xf>
    <xf numFmtId="0" fontId="15" fillId="24" borderId="29" xfId="0" applyFont="1" applyFill="1" applyBorder="1" applyAlignment="1">
      <alignment horizontal="center" wrapText="1"/>
    </xf>
    <xf numFmtId="0" fontId="35" fillId="0" borderId="25" xfId="0" applyFont="1" applyBorder="1" applyAlignment="1">
      <alignment horizontal="center" wrapText="1"/>
    </xf>
    <xf numFmtId="0" fontId="35" fillId="24" borderId="20" xfId="0" applyFont="1" applyFill="1" applyBorder="1" applyAlignment="1">
      <alignment horizontal="center" wrapText="1"/>
    </xf>
    <xf numFmtId="0" fontId="35" fillId="24" borderId="29" xfId="0" applyFont="1" applyFill="1" applyBorder="1" applyAlignment="1">
      <alignment horizontal="center" wrapText="1"/>
    </xf>
    <xf numFmtId="0" fontId="25" fillId="0" borderId="25" xfId="0" applyFont="1" applyBorder="1" applyAlignment="1">
      <alignment horizontal="center" wrapText="1"/>
    </xf>
    <xf numFmtId="0" fontId="35" fillId="0" borderId="20" xfId="0" applyFont="1" applyBorder="1" applyAlignment="1">
      <alignment horizontal="center" wrapText="1"/>
    </xf>
    <xf numFmtId="0" fontId="35" fillId="0" borderId="29" xfId="0" applyFont="1" applyBorder="1" applyAlignment="1">
      <alignment horizontal="center" wrapText="1"/>
    </xf>
    <xf numFmtId="0" fontId="35" fillId="0" borderId="20" xfId="0" applyFont="1" applyFill="1" applyBorder="1" applyAlignment="1">
      <alignment horizontal="center" wrapText="1"/>
    </xf>
    <xf numFmtId="0" fontId="35" fillId="0" borderId="29" xfId="0" applyFont="1" applyFill="1" applyBorder="1" applyAlignment="1">
      <alignment horizontal="center" wrapText="1"/>
    </xf>
    <xf numFmtId="0" fontId="15" fillId="20" borderId="9" xfId="0" applyFont="1" applyFill="1" applyBorder="1" applyAlignment="1">
      <alignment horizontal="center" wrapText="1"/>
    </xf>
    <xf numFmtId="0" fontId="15" fillId="20" borderId="8" xfId="0" applyFont="1" applyFill="1" applyBorder="1" applyAlignment="1">
      <alignment horizontal="center" wrapText="1"/>
    </xf>
    <xf numFmtId="0" fontId="15" fillId="20" borderId="10" xfId="0" applyFont="1" applyFill="1" applyBorder="1" applyAlignment="1">
      <alignment horizontal="center" wrapText="1"/>
    </xf>
    <xf numFmtId="0" fontId="28" fillId="11" borderId="25" xfId="0" applyFont="1" applyFill="1" applyBorder="1" applyAlignment="1">
      <alignment horizontal="center" wrapText="1"/>
    </xf>
    <xf numFmtId="0" fontId="35" fillId="0" borderId="25" xfId="0" applyFont="1" applyFill="1" applyBorder="1" applyAlignment="1">
      <alignment horizontal="center" wrapText="1"/>
    </xf>
    <xf numFmtId="0" fontId="15" fillId="11" borderId="25" xfId="0" applyFont="1" applyFill="1" applyBorder="1" applyAlignment="1">
      <alignment horizontal="center" wrapText="1"/>
    </xf>
    <xf numFmtId="0" fontId="15" fillId="16" borderId="20" xfId="0" applyFont="1" applyFill="1" applyBorder="1" applyAlignment="1">
      <alignment horizontal="center" wrapText="1"/>
    </xf>
    <xf numFmtId="0" fontId="35" fillId="16" borderId="29" xfId="0" applyFont="1" applyFill="1" applyBorder="1" applyAlignment="1">
      <alignment horizontal="center" wrapText="1"/>
    </xf>
    <xf numFmtId="0" fontId="15" fillId="26" borderId="20" xfId="0" applyFont="1" applyFill="1" applyBorder="1" applyAlignment="1">
      <alignment horizontal="center" wrapText="1"/>
    </xf>
    <xf numFmtId="0" fontId="15" fillId="26" borderId="29" xfId="0" applyFont="1" applyFill="1" applyBorder="1" applyAlignment="1">
      <alignment horizontal="center" wrapText="1"/>
    </xf>
    <xf numFmtId="0" fontId="28" fillId="26" borderId="25" xfId="0" applyFont="1" applyFill="1" applyBorder="1" applyAlignment="1">
      <alignment horizontal="center" wrapText="1"/>
    </xf>
    <xf numFmtId="0" fontId="19" fillId="26" borderId="20" xfId="0" applyFont="1" applyFill="1" applyBorder="1" applyAlignment="1">
      <alignment horizontal="center" wrapText="1"/>
    </xf>
    <xf numFmtId="0" fontId="19" fillId="26" borderId="29" xfId="0" applyFont="1" applyFill="1" applyBorder="1" applyAlignment="1">
      <alignment horizontal="center" wrapText="1"/>
    </xf>
    <xf numFmtId="0" fontId="28" fillId="16" borderId="20" xfId="0" applyFont="1" applyFill="1" applyBorder="1" applyAlignment="1">
      <alignment horizontal="center" wrapText="1"/>
    </xf>
    <xf numFmtId="0" fontId="25" fillId="16" borderId="29" xfId="0" applyFont="1" applyFill="1" applyBorder="1" applyAlignment="1">
      <alignment horizontal="center" wrapText="1"/>
    </xf>
    <xf numFmtId="0" fontId="15" fillId="16" borderId="29" xfId="0" applyFont="1" applyFill="1" applyBorder="1" applyAlignment="1">
      <alignment horizontal="center" wrapText="1"/>
    </xf>
    <xf numFmtId="0" fontId="28" fillId="11" borderId="25" xfId="0" applyFont="1" applyFill="1" applyBorder="1" applyAlignment="1">
      <alignment horizontal="center" vertical="top" wrapText="1"/>
    </xf>
    <xf numFmtId="0" fontId="28" fillId="0" borderId="25" xfId="0" applyFont="1" applyBorder="1" applyAlignment="1">
      <alignment horizontal="center" textRotation="90" wrapText="1"/>
    </xf>
    <xf numFmtId="0" fontId="28" fillId="0" borderId="20" xfId="0" applyFont="1" applyBorder="1" applyAlignment="1">
      <alignment horizontal="center" textRotation="90" wrapText="1"/>
    </xf>
    <xf numFmtId="0" fontId="28" fillId="0" borderId="55" xfId="0" applyFont="1" applyBorder="1" applyAlignment="1">
      <alignment horizontal="center" textRotation="90" wrapText="1"/>
    </xf>
    <xf numFmtId="0" fontId="28" fillId="0" borderId="29" xfId="0" applyFont="1" applyBorder="1" applyAlignment="1">
      <alignment horizontal="center" textRotation="90" wrapText="1"/>
    </xf>
    <xf numFmtId="0" fontId="28" fillId="20" borderId="9" xfId="0" applyFont="1" applyFill="1" applyBorder="1" applyAlignment="1">
      <alignment horizontal="center" wrapText="1"/>
    </xf>
    <xf numFmtId="0" fontId="28" fillId="20" borderId="8" xfId="0" applyFont="1" applyFill="1" applyBorder="1" applyAlignment="1">
      <alignment horizontal="center" wrapText="1"/>
    </xf>
    <xf numFmtId="0" fontId="28" fillId="20" borderId="10" xfId="0" applyFont="1" applyFill="1" applyBorder="1" applyAlignment="1">
      <alignment horizontal="center" wrapText="1"/>
    </xf>
    <xf numFmtId="0" fontId="28" fillId="24" borderId="20" xfId="0" applyFont="1" applyFill="1" applyBorder="1" applyAlignment="1">
      <alignment horizontal="center" wrapText="1"/>
    </xf>
    <xf numFmtId="0" fontId="28" fillId="24" borderId="29" xfId="0" applyFont="1" applyFill="1" applyBorder="1" applyAlignment="1">
      <alignment horizontal="center" wrapText="1"/>
    </xf>
    <xf numFmtId="0" fontId="15" fillId="24" borderId="25" xfId="0" applyFont="1" applyFill="1" applyBorder="1" applyAlignment="1">
      <alignment horizontal="center" wrapText="1"/>
    </xf>
    <xf numFmtId="0" fontId="25" fillId="0" borderId="9" xfId="0" applyFont="1" applyBorder="1" applyAlignment="1">
      <alignment horizontal="center" textRotation="90"/>
    </xf>
    <xf numFmtId="0" fontId="25" fillId="0" borderId="8" xfId="0" applyFont="1" applyBorder="1" applyAlignment="1">
      <alignment horizontal="center" textRotation="90"/>
    </xf>
    <xf numFmtId="0" fontId="25" fillId="0" borderId="10" xfId="0" applyFont="1" applyBorder="1" applyAlignment="1">
      <alignment horizontal="center" textRotation="90"/>
    </xf>
    <xf numFmtId="0" fontId="25" fillId="0" borderId="25" xfId="0" applyFont="1" applyBorder="1" applyAlignment="1">
      <alignment horizontal="center" textRotation="90"/>
    </xf>
    <xf numFmtId="0" fontId="41" fillId="0" borderId="8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9" xfId="0" applyFont="1" applyBorder="1" applyAlignment="1">
      <alignment horizontal="center" textRotation="90" wrapText="1"/>
    </xf>
    <xf numFmtId="0" fontId="25" fillId="0" borderId="8" xfId="0" applyFont="1" applyBorder="1" applyAlignment="1">
      <alignment horizontal="center" textRotation="90" wrapText="1"/>
    </xf>
    <xf numFmtId="0" fontId="25" fillId="0" borderId="10" xfId="0" applyFont="1" applyBorder="1" applyAlignment="1">
      <alignment horizontal="center" textRotation="90" wrapText="1"/>
    </xf>
    <xf numFmtId="0" fontId="25" fillId="0" borderId="25" xfId="0" applyFont="1" applyBorder="1" applyAlignment="1">
      <alignment horizontal="center" textRotation="90" wrapText="1"/>
    </xf>
    <xf numFmtId="0" fontId="41" fillId="0" borderId="9" xfId="0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15" fillId="26" borderId="25" xfId="0" applyFont="1" applyFill="1" applyBorder="1" applyAlignment="1">
      <alignment horizontal="center" wrapText="1"/>
    </xf>
    <xf numFmtId="0" fontId="25" fillId="12" borderId="20" xfId="0" applyFont="1" applyFill="1" applyBorder="1" applyAlignment="1">
      <alignment horizontal="center" wrapText="1"/>
    </xf>
    <xf numFmtId="0" fontId="25" fillId="12" borderId="29" xfId="0" applyFont="1" applyFill="1" applyBorder="1" applyAlignment="1">
      <alignment horizontal="center" wrapText="1"/>
    </xf>
    <xf numFmtId="0" fontId="22" fillId="12" borderId="20" xfId="0" applyFont="1" applyFill="1" applyBorder="1" applyAlignment="1">
      <alignment horizontal="center" wrapText="1"/>
    </xf>
    <xf numFmtId="0" fontId="22" fillId="12" borderId="29" xfId="0" applyFont="1" applyFill="1" applyBorder="1" applyAlignment="1">
      <alignment horizontal="center" wrapText="1"/>
    </xf>
    <xf numFmtId="0" fontId="16" fillId="20" borderId="9" xfId="0" applyFont="1" applyFill="1" applyBorder="1" applyAlignment="1">
      <alignment horizontal="center" wrapText="1"/>
    </xf>
    <xf numFmtId="0" fontId="16" fillId="20" borderId="8" xfId="0" applyFont="1" applyFill="1" applyBorder="1" applyAlignment="1">
      <alignment horizontal="center" wrapText="1"/>
    </xf>
    <xf numFmtId="0" fontId="16" fillId="20" borderId="10" xfId="0" applyFont="1" applyFill="1" applyBorder="1" applyAlignment="1">
      <alignment horizontal="center" wrapText="1"/>
    </xf>
    <xf numFmtId="0" fontId="16" fillId="11" borderId="9" xfId="0" applyFont="1" applyFill="1" applyBorder="1" applyAlignment="1">
      <alignment horizontal="center" wrapText="1"/>
    </xf>
    <xf numFmtId="0" fontId="16" fillId="11" borderId="8" xfId="0" applyFont="1" applyFill="1" applyBorder="1" applyAlignment="1">
      <alignment horizontal="center" wrapText="1"/>
    </xf>
    <xf numFmtId="0" fontId="16" fillId="11" borderId="10" xfId="0" applyFont="1" applyFill="1" applyBorder="1" applyAlignment="1">
      <alignment horizontal="center" wrapText="1"/>
    </xf>
    <xf numFmtId="0" fontId="16" fillId="11" borderId="9" xfId="0" applyFont="1" applyFill="1" applyBorder="1" applyAlignment="1">
      <alignment horizontal="center" vertical="top" wrapText="1"/>
    </xf>
    <xf numFmtId="0" fontId="16" fillId="11" borderId="8" xfId="0" applyFont="1" applyFill="1" applyBorder="1" applyAlignment="1">
      <alignment horizontal="center" vertical="top" wrapText="1"/>
    </xf>
    <xf numFmtId="0" fontId="16" fillId="11" borderId="10" xfId="0" applyFont="1" applyFill="1" applyBorder="1" applyAlignment="1">
      <alignment horizontal="center" vertical="top" wrapText="1"/>
    </xf>
    <xf numFmtId="0" fontId="28" fillId="11" borderId="20" xfId="0" applyFont="1" applyFill="1" applyBorder="1" applyAlignment="1">
      <alignment horizontal="center" wrapText="1"/>
    </xf>
    <xf numFmtId="0" fontId="28" fillId="11" borderId="29" xfId="0" applyFont="1" applyFill="1" applyBorder="1" applyAlignment="1">
      <alignment horizontal="center" wrapText="1"/>
    </xf>
    <xf numFmtId="0" fontId="25" fillId="0" borderId="20" xfId="0" applyFont="1" applyBorder="1" applyAlignment="1">
      <alignment horizontal="center" wrapText="1"/>
    </xf>
    <xf numFmtId="0" fontId="25" fillId="0" borderId="29" xfId="0" applyFont="1" applyBorder="1" applyAlignment="1">
      <alignment horizontal="center" wrapText="1"/>
    </xf>
    <xf numFmtId="0" fontId="28" fillId="26" borderId="20" xfId="0" applyFont="1" applyFill="1" applyBorder="1" applyAlignment="1">
      <alignment horizontal="center" wrapText="1"/>
    </xf>
    <xf numFmtId="0" fontId="28" fillId="26" borderId="29" xfId="0" applyFont="1" applyFill="1" applyBorder="1" applyAlignment="1">
      <alignment horizontal="center" wrapText="1"/>
    </xf>
    <xf numFmtId="0" fontId="15" fillId="11" borderId="20" xfId="0" applyFont="1" applyFill="1" applyBorder="1" applyAlignment="1">
      <alignment horizontal="center" wrapText="1"/>
    </xf>
    <xf numFmtId="0" fontId="15" fillId="11" borderId="29" xfId="0" applyFont="1" applyFill="1" applyBorder="1" applyAlignment="1">
      <alignment horizontal="center" wrapText="1"/>
    </xf>
    <xf numFmtId="0" fontId="53" fillId="0" borderId="20" xfId="0" applyFont="1" applyFill="1" applyBorder="1" applyAlignment="1">
      <alignment horizontal="center" wrapText="1"/>
    </xf>
    <xf numFmtId="0" fontId="53" fillId="0" borderId="29" xfId="0" applyFont="1" applyFill="1" applyBorder="1" applyAlignment="1">
      <alignment horizontal="center" wrapText="1"/>
    </xf>
    <xf numFmtId="0" fontId="25" fillId="0" borderId="20" xfId="0" applyFont="1" applyFill="1" applyBorder="1" applyAlignment="1">
      <alignment horizontal="center" wrapText="1"/>
    </xf>
    <xf numFmtId="0" fontId="25" fillId="0" borderId="29" xfId="0" applyFont="1" applyFill="1" applyBorder="1" applyAlignment="1">
      <alignment horizontal="center" wrapText="1"/>
    </xf>
    <xf numFmtId="0" fontId="35" fillId="0" borderId="20" xfId="0" applyFont="1" applyFill="1" applyBorder="1" applyAlignment="1">
      <alignment horizontal="center"/>
    </xf>
    <xf numFmtId="0" fontId="35" fillId="0" borderId="29" xfId="0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wrapText="1"/>
    </xf>
    <xf numFmtId="0" fontId="19" fillId="11" borderId="20" xfId="0" applyFont="1" applyFill="1" applyBorder="1" applyAlignment="1">
      <alignment horizontal="center" wrapText="1"/>
    </xf>
    <xf numFmtId="0" fontId="19" fillId="11" borderId="29" xfId="0" applyFont="1" applyFill="1" applyBorder="1" applyAlignment="1">
      <alignment horizontal="center" wrapText="1"/>
    </xf>
    <xf numFmtId="0" fontId="17" fillId="0" borderId="9" xfId="0" applyFont="1" applyBorder="1" applyAlignment="1">
      <alignment horizontal="center" textRotation="90" wrapText="1"/>
    </xf>
    <xf numFmtId="0" fontId="17" fillId="0" borderId="8" xfId="0" applyFont="1" applyBorder="1" applyAlignment="1">
      <alignment horizontal="center" textRotation="90" wrapText="1"/>
    </xf>
    <xf numFmtId="0" fontId="17" fillId="0" borderId="10" xfId="0" applyFont="1" applyBorder="1" applyAlignment="1">
      <alignment horizontal="center" textRotation="90" wrapText="1"/>
    </xf>
    <xf numFmtId="0" fontId="17" fillId="0" borderId="9" xfId="0" applyFont="1" applyBorder="1" applyAlignment="1">
      <alignment horizontal="center" textRotation="90"/>
    </xf>
    <xf numFmtId="0" fontId="17" fillId="0" borderId="8" xfId="0" applyFont="1" applyBorder="1" applyAlignment="1">
      <alignment horizontal="center" textRotation="90"/>
    </xf>
    <xf numFmtId="0" fontId="17" fillId="0" borderId="10" xfId="0" applyFont="1" applyBorder="1" applyAlignment="1">
      <alignment horizontal="center" textRotation="90"/>
    </xf>
    <xf numFmtId="0" fontId="16" fillId="0" borderId="20" xfId="0" applyFont="1" applyBorder="1" applyAlignment="1">
      <alignment horizontal="center" textRotation="90" wrapText="1"/>
    </xf>
    <xf numFmtId="0" fontId="16" fillId="0" borderId="55" xfId="0" applyFont="1" applyBorder="1" applyAlignment="1">
      <alignment horizontal="center" textRotation="90" wrapText="1"/>
    </xf>
    <xf numFmtId="0" fontId="16" fillId="0" borderId="29" xfId="0" applyFont="1" applyBorder="1" applyAlignment="1">
      <alignment horizontal="center" textRotation="90" wrapText="1"/>
    </xf>
    <xf numFmtId="0" fontId="69" fillId="11" borderId="9" xfId="0" applyFont="1" applyFill="1" applyBorder="1" applyAlignment="1">
      <alignment horizontal="center" wrapText="1"/>
    </xf>
    <xf numFmtId="0" fontId="69" fillId="11" borderId="8" xfId="0" applyFont="1" applyFill="1" applyBorder="1" applyAlignment="1">
      <alignment horizontal="center" wrapText="1"/>
    </xf>
    <xf numFmtId="0" fontId="69" fillId="11" borderId="10" xfId="0" applyFont="1" applyFill="1" applyBorder="1" applyAlignment="1">
      <alignment horizontal="center" wrapText="1"/>
    </xf>
    <xf numFmtId="0" fontId="69" fillId="8" borderId="20" xfId="0" applyFont="1" applyFill="1" applyBorder="1" applyAlignment="1">
      <alignment horizontal="center" wrapText="1"/>
    </xf>
    <xf numFmtId="0" fontId="69" fillId="8" borderId="29" xfId="0" applyFont="1" applyFill="1" applyBorder="1" applyAlignment="1">
      <alignment horizontal="center" wrapText="1"/>
    </xf>
    <xf numFmtId="0" fontId="42" fillId="0" borderId="20" xfId="0" applyFont="1" applyFill="1" applyBorder="1" applyAlignment="1">
      <alignment horizontal="center" wrapText="1"/>
    </xf>
    <xf numFmtId="0" fontId="42" fillId="0" borderId="29" xfId="0" applyFont="1" applyFill="1" applyBorder="1" applyAlignment="1">
      <alignment horizontal="center" wrapText="1"/>
    </xf>
    <xf numFmtId="0" fontId="17" fillId="0" borderId="9" xfId="0" applyFont="1" applyBorder="1" applyAlignment="1">
      <alignment textRotation="90"/>
    </xf>
    <xf numFmtId="0" fontId="17" fillId="0" borderId="8" xfId="0" applyFont="1" applyBorder="1" applyAlignment="1">
      <alignment textRotation="90"/>
    </xf>
    <xf numFmtId="0" fontId="17" fillId="0" borderId="10" xfId="0" applyFont="1" applyBorder="1" applyAlignment="1">
      <alignment textRotation="90"/>
    </xf>
    <xf numFmtId="0" fontId="69" fillId="26" borderId="20" xfId="0" applyFont="1" applyFill="1" applyBorder="1" applyAlignment="1">
      <alignment horizontal="center" wrapText="1"/>
    </xf>
    <xf numFmtId="0" fontId="69" fillId="26" borderId="29" xfId="0" applyFont="1" applyFill="1" applyBorder="1" applyAlignment="1">
      <alignment horizontal="center" wrapText="1"/>
    </xf>
    <xf numFmtId="0" fontId="38" fillId="0" borderId="20" xfId="0" applyFont="1" applyBorder="1" applyAlignment="1">
      <alignment horizontal="center" wrapText="1"/>
    </xf>
    <xf numFmtId="0" fontId="38" fillId="0" borderId="29" xfId="0" applyFont="1" applyBorder="1" applyAlignment="1">
      <alignment horizontal="center" wrapText="1"/>
    </xf>
    <xf numFmtId="0" fontId="69" fillId="20" borderId="9" xfId="0" applyFont="1" applyFill="1" applyBorder="1" applyAlignment="1">
      <alignment horizontal="center" wrapText="1"/>
    </xf>
    <xf numFmtId="0" fontId="69" fillId="20" borderId="8" xfId="0" applyFont="1" applyFill="1" applyBorder="1" applyAlignment="1">
      <alignment horizontal="center" wrapText="1"/>
    </xf>
    <xf numFmtId="0" fontId="69" fillId="20" borderId="10" xfId="0" applyFont="1" applyFill="1" applyBorder="1" applyAlignment="1">
      <alignment horizontal="center" wrapText="1"/>
    </xf>
    <xf numFmtId="0" fontId="38" fillId="0" borderId="20" xfId="0" applyFont="1" applyFill="1" applyBorder="1" applyAlignment="1">
      <alignment horizontal="center" wrapText="1"/>
    </xf>
    <xf numFmtId="0" fontId="38" fillId="0" borderId="29" xfId="0" applyFont="1" applyFill="1" applyBorder="1" applyAlignment="1">
      <alignment horizontal="center" wrapText="1"/>
    </xf>
    <xf numFmtId="0" fontId="38" fillId="12" borderId="20" xfId="0" applyFont="1" applyFill="1" applyBorder="1" applyAlignment="1">
      <alignment horizontal="center" wrapText="1"/>
    </xf>
    <xf numFmtId="0" fontId="38" fillId="12" borderId="29" xfId="0" applyFont="1" applyFill="1" applyBorder="1" applyAlignment="1">
      <alignment horizontal="center" wrapText="1"/>
    </xf>
    <xf numFmtId="0" fontId="35" fillId="12" borderId="20" xfId="0" applyFont="1" applyFill="1" applyBorder="1" applyAlignment="1">
      <alignment horizontal="center" wrapText="1"/>
    </xf>
    <xf numFmtId="0" fontId="35" fillId="12" borderId="29" xfId="0" applyFont="1" applyFill="1" applyBorder="1" applyAlignment="1">
      <alignment horizontal="center" wrapText="1"/>
    </xf>
    <xf numFmtId="0" fontId="35" fillId="0" borderId="20" xfId="0" applyFont="1" applyBorder="1" applyAlignment="1">
      <alignment horizontal="center"/>
    </xf>
    <xf numFmtId="0" fontId="35" fillId="0" borderId="29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38" fillId="0" borderId="9" xfId="0" applyFont="1" applyBorder="1" applyAlignment="1">
      <alignment horizontal="center" textRotation="90"/>
    </xf>
    <xf numFmtId="0" fontId="38" fillId="0" borderId="8" xfId="0" applyFont="1" applyBorder="1" applyAlignment="1">
      <alignment horizontal="center" textRotation="90"/>
    </xf>
    <xf numFmtId="0" fontId="38" fillId="0" borderId="10" xfId="0" applyFont="1" applyBorder="1" applyAlignment="1">
      <alignment horizontal="center" textRotation="90"/>
    </xf>
    <xf numFmtId="0" fontId="69" fillId="11" borderId="20" xfId="0" applyFont="1" applyFill="1" applyBorder="1" applyAlignment="1">
      <alignment horizontal="center" wrapText="1"/>
    </xf>
    <xf numFmtId="0" fontId="69" fillId="11" borderId="29" xfId="0" applyFont="1" applyFill="1" applyBorder="1" applyAlignment="1">
      <alignment horizontal="center" wrapText="1"/>
    </xf>
    <xf numFmtId="0" fontId="40" fillId="0" borderId="0" xfId="0" applyFont="1"/>
    <xf numFmtId="0" fontId="38" fillId="0" borderId="8" xfId="0" applyFont="1" applyBorder="1" applyAlignment="1">
      <alignment textRotation="90"/>
    </xf>
    <xf numFmtId="0" fontId="38" fillId="0" borderId="10" xfId="0" applyFont="1" applyBorder="1" applyAlignment="1">
      <alignment textRotation="90"/>
    </xf>
    <xf numFmtId="0" fontId="38" fillId="0" borderId="9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69" fillId="0" borderId="20" xfId="0" applyFont="1" applyBorder="1" applyAlignment="1">
      <alignment horizontal="center" textRotation="90" wrapText="1"/>
    </xf>
    <xf numFmtId="0" fontId="69" fillId="0" borderId="55" xfId="0" applyFont="1" applyBorder="1" applyAlignment="1">
      <alignment horizontal="center" textRotation="90" wrapText="1"/>
    </xf>
    <xf numFmtId="0" fontId="69" fillId="0" borderId="29" xfId="0" applyFont="1" applyBorder="1" applyAlignment="1">
      <alignment horizontal="center" textRotation="90" wrapText="1"/>
    </xf>
    <xf numFmtId="0" fontId="38" fillId="0" borderId="9" xfId="0" applyFont="1" applyBorder="1" applyAlignment="1">
      <alignment horizontal="center" textRotation="90" wrapText="1"/>
    </xf>
    <xf numFmtId="0" fontId="38" fillId="0" borderId="8" xfId="0" applyFont="1" applyBorder="1" applyAlignment="1">
      <alignment horizontal="center" textRotation="90" wrapText="1"/>
    </xf>
    <xf numFmtId="0" fontId="38" fillId="0" borderId="10" xfId="0" applyFont="1" applyBorder="1" applyAlignment="1">
      <alignment horizontal="center" textRotation="90" wrapText="1"/>
    </xf>
    <xf numFmtId="0" fontId="38" fillId="0" borderId="55" xfId="0" applyFont="1" applyBorder="1" applyAlignment="1">
      <alignment horizontal="center" wrapText="1"/>
    </xf>
    <xf numFmtId="0" fontId="0" fillId="9" borderId="25" xfId="0" applyFill="1" applyBorder="1" applyAlignment="1">
      <alignment horizontal="left"/>
    </xf>
    <xf numFmtId="0" fontId="0" fillId="9" borderId="25" xfId="0" applyFill="1" applyBorder="1" applyAlignment="1">
      <alignment horizontal="center" vertical="center"/>
    </xf>
    <xf numFmtId="0" fontId="0" fillId="5" borderId="25" xfId="0" applyFill="1" applyBorder="1" applyAlignment="1">
      <alignment horizontal="left" wrapText="1"/>
    </xf>
    <xf numFmtId="0" fontId="0" fillId="5" borderId="9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2" borderId="25" xfId="0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10" borderId="25" xfId="0" applyFill="1" applyBorder="1" applyAlignment="1">
      <alignment horizontal="left"/>
    </xf>
    <xf numFmtId="0" fontId="0" fillId="10" borderId="25" xfId="0" applyFill="1" applyBorder="1" applyAlignment="1">
      <alignment horizontal="center"/>
    </xf>
    <xf numFmtId="0" fontId="0" fillId="10" borderId="25" xfId="0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1" fillId="7" borderId="33" xfId="0" applyFont="1" applyFill="1" applyBorder="1" applyAlignment="1">
      <alignment horizontal="center" vertical="center"/>
    </xf>
    <xf numFmtId="0" fontId="1" fillId="7" borderId="4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9" xfId="0" applyBorder="1" applyAlignment="1">
      <alignment horizontal="center"/>
    </xf>
    <xf numFmtId="0" fontId="40" fillId="0" borderId="20" xfId="0" applyFont="1" applyBorder="1" applyAlignment="1">
      <alignment horizontal="center" textRotation="90"/>
    </xf>
    <xf numFmtId="0" fontId="0" fillId="0" borderId="55" xfId="0" applyBorder="1" applyAlignment="1">
      <alignment horizontal="center" textRotation="90"/>
    </xf>
    <xf numFmtId="0" fontId="0" fillId="0" borderId="29" xfId="0" applyBorder="1" applyAlignment="1">
      <alignment horizontal="center" textRotation="90"/>
    </xf>
    <xf numFmtId="0" fontId="3" fillId="0" borderId="24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23" xfId="0" applyFont="1" applyBorder="1" applyAlignment="1">
      <alignment horizontal="left" wrapText="1"/>
    </xf>
    <xf numFmtId="0" fontId="3" fillId="0" borderId="40" xfId="0" applyFont="1" applyBorder="1" applyAlignment="1">
      <alignment horizontal="left" wrapText="1"/>
    </xf>
    <xf numFmtId="0" fontId="0" fillId="0" borderId="24" xfId="0" applyBorder="1" applyAlignment="1">
      <alignment horizontal="center"/>
    </xf>
    <xf numFmtId="0" fontId="0" fillId="0" borderId="41" xfId="0" applyBorder="1" applyAlignment="1">
      <alignment horizontal="center"/>
    </xf>
    <xf numFmtId="0" fontId="39" fillId="0" borderId="20" xfId="0" applyFont="1" applyFill="1" applyBorder="1" applyAlignment="1">
      <alignment horizontal="center"/>
    </xf>
    <xf numFmtId="0" fontId="39" fillId="0" borderId="29" xfId="0" applyFont="1" applyFill="1" applyBorder="1" applyAlignment="1">
      <alignment horizontal="center"/>
    </xf>
    <xf numFmtId="0" fontId="0" fillId="5" borderId="3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5" fillId="0" borderId="36" xfId="0" applyFont="1" applyBorder="1" applyAlignment="1">
      <alignment horizontal="right"/>
    </xf>
    <xf numFmtId="0" fontId="5" fillId="0" borderId="35" xfId="0" applyFont="1" applyBorder="1" applyAlignment="1">
      <alignment horizontal="right"/>
    </xf>
    <xf numFmtId="0" fontId="0" fillId="0" borderId="0" xfId="0" applyAlignment="1">
      <alignment horizontal="left"/>
    </xf>
    <xf numFmtId="0" fontId="4" fillId="0" borderId="47" xfId="0" applyFont="1" applyBorder="1" applyAlignment="1">
      <alignment horizontal="left" wrapText="1"/>
    </xf>
    <xf numFmtId="0" fontId="4" fillId="0" borderId="35" xfId="0" applyFont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41" xfId="0" applyBorder="1" applyAlignment="1">
      <alignment horizontal="left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58" xfId="0" applyFont="1" applyFill="1" applyBorder="1" applyAlignment="1">
      <alignment horizontal="center" vertical="center" wrapText="1"/>
    </xf>
    <xf numFmtId="0" fontId="1" fillId="24" borderId="21" xfId="0" applyFont="1" applyFill="1" applyBorder="1" applyAlignment="1">
      <alignment horizontal="center"/>
    </xf>
    <xf numFmtId="0" fontId="1" fillId="24" borderId="59" xfId="0" applyFont="1" applyFill="1" applyBorder="1" applyAlignment="1">
      <alignment horizontal="center"/>
    </xf>
    <xf numFmtId="0" fontId="1" fillId="24" borderId="32" xfId="0" applyFont="1" applyFill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 textRotation="90"/>
    </xf>
    <xf numFmtId="0" fontId="1" fillId="8" borderId="12" xfId="0" applyFont="1" applyFill="1" applyBorder="1" applyAlignment="1">
      <alignment horizontal="center" vertical="center" textRotation="90"/>
    </xf>
    <xf numFmtId="0" fontId="1" fillId="8" borderId="4" xfId="0" applyFont="1" applyFill="1" applyBorder="1" applyAlignment="1">
      <alignment horizontal="center" vertical="center" textRotation="90"/>
    </xf>
    <xf numFmtId="0" fontId="1" fillId="8" borderId="14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textRotation="90" wrapText="1"/>
    </xf>
    <xf numFmtId="0" fontId="1" fillId="8" borderId="7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9" fillId="0" borderId="20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1" fillId="8" borderId="36" xfId="0" applyFont="1" applyFill="1" applyBorder="1" applyAlignment="1">
      <alignment horizontal="center" vertical="center"/>
    </xf>
    <xf numFmtId="0" fontId="1" fillId="8" borderId="57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center" textRotation="90"/>
    </xf>
    <xf numFmtId="0" fontId="1" fillId="8" borderId="45" xfId="0" applyFont="1" applyFill="1" applyBorder="1" applyAlignment="1">
      <alignment horizontal="center" vertical="center" textRotation="90"/>
    </xf>
    <xf numFmtId="0" fontId="1" fillId="8" borderId="63" xfId="0" applyFont="1" applyFill="1" applyBorder="1" applyAlignment="1">
      <alignment horizontal="center" vertical="center" textRotation="90" wrapText="1"/>
    </xf>
    <xf numFmtId="0" fontId="1" fillId="8" borderId="39" xfId="0" applyFont="1" applyFill="1" applyBorder="1" applyAlignment="1">
      <alignment horizontal="center" vertical="center" textRotation="90" wrapText="1"/>
    </xf>
    <xf numFmtId="0" fontId="1" fillId="8" borderId="42" xfId="0" applyFont="1" applyFill="1" applyBorder="1" applyAlignment="1">
      <alignment horizontal="center" vertical="center" textRotation="90" wrapText="1"/>
    </xf>
    <xf numFmtId="0" fontId="1" fillId="8" borderId="25" xfId="0" applyFont="1" applyFill="1" applyBorder="1" applyAlignment="1">
      <alignment horizontal="center" vertical="center" textRotation="90"/>
    </xf>
    <xf numFmtId="0" fontId="1" fillId="8" borderId="42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/>
    </xf>
    <xf numFmtId="0" fontId="1" fillId="8" borderId="4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right" vertical="center"/>
    </xf>
    <xf numFmtId="0" fontId="2" fillId="3" borderId="31" xfId="0" applyFont="1" applyFill="1" applyBorder="1" applyAlignment="1">
      <alignment horizontal="right" vertical="center"/>
    </xf>
    <xf numFmtId="0" fontId="2" fillId="3" borderId="30" xfId="0" applyFont="1" applyFill="1" applyBorder="1" applyAlignment="1">
      <alignment horizontal="right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7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39" fillId="24" borderId="24" xfId="0" applyFont="1" applyFill="1" applyBorder="1" applyAlignment="1">
      <alignment horizontal="center" vertical="center"/>
    </xf>
    <xf numFmtId="0" fontId="39" fillId="24" borderId="41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right" vertical="top" wrapText="1"/>
    </xf>
    <xf numFmtId="0" fontId="7" fillId="0" borderId="51" xfId="0" applyFont="1" applyBorder="1" applyAlignment="1">
      <alignment horizontal="right" vertical="top" wrapText="1"/>
    </xf>
    <xf numFmtId="0" fontId="6" fillId="0" borderId="0" xfId="0" applyFont="1" applyAlignment="1">
      <alignment horizontal="right"/>
    </xf>
    <xf numFmtId="0" fontId="8" fillId="0" borderId="49" xfId="0" applyFont="1" applyBorder="1" applyAlignment="1">
      <alignment horizontal="center" vertical="top" wrapText="1"/>
    </xf>
    <xf numFmtId="0" fontId="8" fillId="0" borderId="52" xfId="0" applyFont="1" applyBorder="1" applyAlignment="1">
      <alignment horizontal="center" vertical="top" wrapText="1"/>
    </xf>
    <xf numFmtId="0" fontId="8" fillId="0" borderId="50" xfId="0" applyFont="1" applyBorder="1" applyAlignment="1">
      <alignment horizontal="center" vertical="top" wrapText="1"/>
    </xf>
    <xf numFmtId="0" fontId="8" fillId="0" borderId="5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19" xfId="0" applyFont="1" applyBorder="1" applyAlignment="1">
      <alignment horizontal="left" wrapText="1"/>
    </xf>
    <xf numFmtId="0" fontId="3" fillId="24" borderId="63" xfId="0" applyFont="1" applyFill="1" applyBorder="1" applyAlignment="1">
      <alignment horizontal="center" vertical="center"/>
    </xf>
    <xf numFmtId="0" fontId="3" fillId="24" borderId="3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0" fontId="2" fillId="3" borderId="68" xfId="0" applyFont="1" applyFill="1" applyBorder="1" applyAlignment="1">
      <alignment horizontal="center" vertical="center"/>
    </xf>
    <xf numFmtId="0" fontId="3" fillId="24" borderId="24" xfId="0" applyFont="1" applyFill="1" applyBorder="1" applyAlignment="1">
      <alignment horizontal="center" vertical="center"/>
    </xf>
    <xf numFmtId="0" fontId="3" fillId="24" borderId="41" xfId="0" applyFont="1" applyFill="1" applyBorder="1" applyAlignment="1">
      <alignment horizontal="center" vertical="center"/>
    </xf>
    <xf numFmtId="0" fontId="3" fillId="24" borderId="23" xfId="0" applyFont="1" applyFill="1" applyBorder="1" applyAlignment="1">
      <alignment horizontal="center" vertical="center"/>
    </xf>
    <xf numFmtId="0" fontId="3" fillId="24" borderId="40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1" fillId="8" borderId="4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 wrapText="1"/>
    </xf>
    <xf numFmtId="0" fontId="1" fillId="8" borderId="70" xfId="0" applyFont="1" applyFill="1" applyBorder="1" applyAlignment="1">
      <alignment horizontal="center" vertical="center" textRotation="90" wrapText="1"/>
    </xf>
    <xf numFmtId="0" fontId="1" fillId="8" borderId="55" xfId="0" applyFont="1" applyFill="1" applyBorder="1" applyAlignment="1">
      <alignment horizontal="center" vertical="center" textRotation="90" wrapText="1"/>
    </xf>
    <xf numFmtId="0" fontId="1" fillId="8" borderId="48" xfId="0" applyFont="1" applyFill="1" applyBorder="1" applyAlignment="1">
      <alignment horizontal="center" vertical="center" textRotation="90" wrapText="1"/>
    </xf>
    <xf numFmtId="0" fontId="1" fillId="8" borderId="63" xfId="0" applyFont="1" applyFill="1" applyBorder="1" applyAlignment="1">
      <alignment vertical="center" textRotation="90" wrapText="1"/>
    </xf>
    <xf numFmtId="0" fontId="1" fillId="8" borderId="71" xfId="0" applyFont="1" applyFill="1" applyBorder="1" applyAlignment="1">
      <alignment vertical="center" textRotation="90" wrapText="1"/>
    </xf>
    <xf numFmtId="0" fontId="1" fillId="8" borderId="72" xfId="0" applyFont="1" applyFill="1" applyBorder="1" applyAlignment="1">
      <alignment vertical="center" textRotation="90" wrapText="1"/>
    </xf>
    <xf numFmtId="0" fontId="1" fillId="8" borderId="62" xfId="0" applyFont="1" applyFill="1" applyBorder="1" applyAlignment="1">
      <alignment horizontal="center" vertical="center" textRotation="90" wrapText="1"/>
    </xf>
    <xf numFmtId="0" fontId="1" fillId="8" borderId="69" xfId="0" applyFont="1" applyFill="1" applyBorder="1" applyAlignment="1">
      <alignment horizontal="center" vertical="center" textRotation="90" wrapText="1"/>
    </xf>
    <xf numFmtId="0" fontId="1" fillId="8" borderId="16" xfId="0" applyFont="1" applyFill="1" applyBorder="1" applyAlignment="1">
      <alignment horizontal="center" vertical="center" textRotation="90" wrapText="1"/>
    </xf>
    <xf numFmtId="0" fontId="40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/>
    </xf>
    <xf numFmtId="0" fontId="40" fillId="24" borderId="0" xfId="0" applyFont="1" applyFill="1"/>
    <xf numFmtId="0" fontId="0" fillId="24" borderId="0" xfId="0" applyFill="1"/>
    <xf numFmtId="0" fontId="3" fillId="0" borderId="2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28" xfId="0" applyFont="1" applyBorder="1" applyAlignment="1">
      <alignment horizontal="left" vertical="top"/>
    </xf>
    <xf numFmtId="0" fontId="6" fillId="0" borderId="34" xfId="0" applyFont="1" applyBorder="1" applyAlignment="1">
      <alignment horizontal="center" vertical="top" wrapText="1"/>
    </xf>
    <xf numFmtId="0" fontId="6" fillId="0" borderId="44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top" wrapText="1"/>
    </xf>
    <xf numFmtId="0" fontId="6" fillId="0" borderId="57" xfId="0" applyFont="1" applyBorder="1" applyAlignment="1">
      <alignment horizontal="center" vertical="top" wrapText="1"/>
    </xf>
    <xf numFmtId="0" fontId="4" fillId="0" borderId="61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59" xfId="0" applyFont="1" applyBorder="1" applyAlignment="1">
      <alignment vertical="top" wrapText="1"/>
    </xf>
  </cellXfs>
  <cellStyles count="1">
    <cellStyle name="Обычный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245"/>
  <sheetViews>
    <sheetView tabSelected="1" topLeftCell="B25" zoomScale="50" zoomScaleNormal="50" workbookViewId="0">
      <selection activeCell="B1" sqref="B1:BK87"/>
    </sheetView>
  </sheetViews>
  <sheetFormatPr defaultRowHeight="12.75"/>
  <cols>
    <col min="1" max="1" width="2.28515625" hidden="1" customWidth="1"/>
    <col min="2" max="2" width="11.28515625" customWidth="1"/>
    <col min="3" max="3" width="29.42578125" customWidth="1"/>
    <col min="4" max="4" width="6.28515625" customWidth="1"/>
    <col min="5" max="16" width="4" customWidth="1"/>
    <col min="17" max="17" width="4.5703125" customWidth="1"/>
    <col min="18" max="18" width="4.140625" customWidth="1"/>
    <col min="19" max="21" width="4" customWidth="1"/>
    <col min="22" max="22" width="5" customWidth="1"/>
    <col min="23" max="38" width="4" customWidth="1"/>
    <col min="39" max="39" width="4.28515625" customWidth="1"/>
    <col min="40" max="41" width="4" customWidth="1"/>
    <col min="42" max="42" width="7.28515625" customWidth="1"/>
    <col min="43" max="46" width="4" customWidth="1"/>
    <col min="47" max="47" width="5.85546875" customWidth="1"/>
    <col min="48" max="48" width="5.140625" customWidth="1"/>
    <col min="49" max="56" width="4" customWidth="1"/>
    <col min="57" max="57" width="8.85546875" customWidth="1"/>
    <col min="58" max="58" width="6.140625" hidden="1" customWidth="1"/>
    <col min="59" max="59" width="9" customWidth="1"/>
  </cols>
  <sheetData>
    <row r="1" spans="2:57" ht="23.25" customHeight="1">
      <c r="B1" s="754" t="s">
        <v>482</v>
      </c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  <c r="P1" s="754"/>
      <c r="Q1" s="754"/>
      <c r="R1" s="754"/>
      <c r="S1" s="754"/>
      <c r="T1" s="754"/>
      <c r="U1" s="754"/>
      <c r="V1" s="754"/>
      <c r="W1" s="754"/>
      <c r="X1" s="754"/>
      <c r="Y1" s="754"/>
      <c r="Z1" s="754"/>
      <c r="AA1" s="754"/>
      <c r="AB1" s="754"/>
      <c r="AC1" s="754"/>
      <c r="AD1" s="754"/>
      <c r="AE1" s="754"/>
      <c r="AF1" s="754"/>
      <c r="AG1" s="754"/>
      <c r="AH1" s="754"/>
      <c r="AI1" s="754"/>
      <c r="AJ1" s="754"/>
      <c r="AK1" s="754"/>
      <c r="AL1" s="754"/>
      <c r="AM1" s="754"/>
      <c r="AN1" s="754"/>
      <c r="AO1" s="754"/>
      <c r="AP1" s="754"/>
      <c r="AQ1" s="754"/>
      <c r="AR1" s="754"/>
      <c r="AS1" s="754"/>
      <c r="AT1" s="754"/>
      <c r="AU1" s="754"/>
      <c r="AV1" s="754"/>
      <c r="AW1" s="754"/>
      <c r="AX1" s="754"/>
      <c r="AY1" s="754"/>
      <c r="AZ1" s="754"/>
      <c r="BA1" s="754"/>
      <c r="BB1" s="754"/>
      <c r="BC1" s="754"/>
      <c r="BD1" s="754"/>
      <c r="BE1" s="754"/>
    </row>
    <row r="2" spans="2:57" hidden="1"/>
    <row r="3" spans="2:57" hidden="1"/>
    <row r="4" spans="2:57" hidden="1"/>
    <row r="5" spans="2:57" hidden="1"/>
    <row r="6" spans="2:57" hidden="1"/>
    <row r="7" spans="2:57" hidden="1"/>
    <row r="8" spans="2:57" hidden="1"/>
    <row r="9" spans="2:57" hidden="1"/>
    <row r="10" spans="2:57" hidden="1"/>
    <row r="11" spans="2:57" hidden="1"/>
    <row r="12" spans="2:57" hidden="1"/>
    <row r="13" spans="2:57" hidden="1"/>
    <row r="14" spans="2:57" hidden="1"/>
    <row r="15" spans="2:57" hidden="1"/>
    <row r="16" spans="2:57" hidden="1"/>
    <row r="17" spans="2:58" hidden="1"/>
    <row r="18" spans="2:58" hidden="1">
      <c r="B18" s="760" t="s">
        <v>270</v>
      </c>
      <c r="C18" s="761"/>
      <c r="D18" s="761"/>
      <c r="E18" s="761"/>
      <c r="F18" s="761"/>
      <c r="G18" s="761"/>
      <c r="H18" s="761"/>
      <c r="I18" s="761"/>
      <c r="J18" s="761"/>
      <c r="K18" s="761"/>
      <c r="L18" s="761"/>
      <c r="M18" s="761"/>
      <c r="N18" s="761"/>
      <c r="O18" s="761"/>
      <c r="P18" s="761"/>
      <c r="Q18" s="761"/>
      <c r="R18" s="761"/>
      <c r="S18" s="761"/>
      <c r="T18" s="761"/>
      <c r="U18" s="761"/>
      <c r="V18" s="761"/>
      <c r="W18" s="761"/>
      <c r="X18" s="761"/>
      <c r="Y18" s="761"/>
      <c r="Z18" s="761"/>
      <c r="AA18" s="761"/>
      <c r="AB18" s="761"/>
      <c r="AC18" s="761"/>
      <c r="AD18" s="761"/>
      <c r="AE18" s="761"/>
      <c r="AF18" s="761"/>
      <c r="AG18" s="761"/>
      <c r="AH18" s="761"/>
      <c r="AI18" s="761"/>
      <c r="AJ18" s="761"/>
      <c r="AK18" s="761"/>
      <c r="AL18" s="761"/>
      <c r="AM18" s="761"/>
      <c r="AN18" s="761"/>
      <c r="AO18" s="761"/>
      <c r="AP18" s="761"/>
      <c r="AQ18" s="761"/>
      <c r="AR18" s="761"/>
      <c r="AS18" s="761"/>
      <c r="AT18" s="761"/>
      <c r="AU18" s="761"/>
      <c r="AV18" s="761"/>
      <c r="AW18" s="761"/>
      <c r="AX18" s="761"/>
      <c r="AY18" s="761"/>
      <c r="AZ18" s="761"/>
      <c r="BA18" s="761"/>
      <c r="BB18" s="761"/>
      <c r="BC18" s="761"/>
      <c r="BD18" s="761"/>
      <c r="BE18" s="761"/>
      <c r="BF18" s="761"/>
    </row>
    <row r="19" spans="2:58" hidden="1">
      <c r="B19" s="762"/>
      <c r="C19" s="762"/>
      <c r="D19" s="762"/>
      <c r="E19" s="762"/>
      <c r="F19" s="762"/>
      <c r="G19" s="762"/>
      <c r="H19" s="762"/>
      <c r="I19" s="762"/>
      <c r="J19" s="762"/>
      <c r="K19" s="762"/>
      <c r="L19" s="762"/>
      <c r="M19" s="762"/>
      <c r="N19" s="762"/>
      <c r="O19" s="762"/>
      <c r="P19" s="762"/>
      <c r="Q19" s="762"/>
      <c r="R19" s="762"/>
      <c r="S19" s="762"/>
      <c r="T19" s="762"/>
      <c r="U19" s="762"/>
      <c r="V19" s="762"/>
      <c r="W19" s="762"/>
      <c r="X19" s="762"/>
      <c r="Y19" s="762"/>
      <c r="Z19" s="762"/>
      <c r="AA19" s="762"/>
      <c r="AB19" s="762"/>
      <c r="AC19" s="762"/>
      <c r="AD19" s="762"/>
      <c r="AE19" s="762"/>
      <c r="AF19" s="762"/>
      <c r="AG19" s="762"/>
      <c r="AH19" s="762"/>
      <c r="AI19" s="762"/>
      <c r="AJ19" s="762"/>
      <c r="AK19" s="762"/>
      <c r="AL19" s="762"/>
      <c r="AM19" s="762"/>
      <c r="AN19" s="762"/>
      <c r="AO19" s="762"/>
      <c r="AP19" s="762"/>
      <c r="AQ19" s="762"/>
      <c r="AR19" s="762"/>
      <c r="AS19" s="762"/>
      <c r="AT19" s="762"/>
      <c r="AU19" s="762"/>
      <c r="AV19" s="762"/>
      <c r="AW19" s="762"/>
      <c r="AX19" s="762"/>
      <c r="AY19" s="762"/>
      <c r="AZ19" s="762"/>
      <c r="BA19" s="762"/>
      <c r="BB19" s="762"/>
      <c r="BC19" s="762"/>
      <c r="BD19" s="762"/>
      <c r="BE19" s="762"/>
      <c r="BF19" s="762"/>
    </row>
    <row r="20" spans="2:58" ht="113.25" customHeight="1">
      <c r="B20" s="763" t="s">
        <v>63</v>
      </c>
      <c r="C20" s="763" t="s">
        <v>121</v>
      </c>
      <c r="D20" s="763" t="s">
        <v>122</v>
      </c>
      <c r="E20" s="749" t="s">
        <v>123</v>
      </c>
      <c r="F20" s="750"/>
      <c r="G20" s="750"/>
      <c r="H20" s="751"/>
      <c r="I20" s="749" t="s">
        <v>124</v>
      </c>
      <c r="J20" s="750"/>
      <c r="K20" s="750"/>
      <c r="L20" s="751"/>
      <c r="M20" s="510" t="s">
        <v>350</v>
      </c>
      <c r="N20" s="511"/>
      <c r="O20" s="512" t="s">
        <v>125</v>
      </c>
      <c r="P20" s="512"/>
      <c r="Q20" s="513" t="s">
        <v>349</v>
      </c>
      <c r="R20" s="766" t="s">
        <v>126</v>
      </c>
      <c r="S20" s="767"/>
      <c r="T20" s="767"/>
      <c r="U20" s="768"/>
      <c r="V20" s="514" t="s">
        <v>351</v>
      </c>
      <c r="W20" s="514" t="s">
        <v>352</v>
      </c>
      <c r="X20" s="766" t="s">
        <v>127</v>
      </c>
      <c r="Y20" s="768"/>
      <c r="Z20" s="515" t="s">
        <v>353</v>
      </c>
      <c r="AA20" s="766" t="s">
        <v>128</v>
      </c>
      <c r="AB20" s="767"/>
      <c r="AC20" s="768"/>
      <c r="AD20" s="515" t="s">
        <v>148</v>
      </c>
      <c r="AE20" s="766" t="s">
        <v>129</v>
      </c>
      <c r="AF20" s="767"/>
      <c r="AG20" s="767"/>
      <c r="AH20" s="768"/>
      <c r="AI20" s="516" t="s">
        <v>243</v>
      </c>
      <c r="AJ20" s="749" t="s">
        <v>130</v>
      </c>
      <c r="AK20" s="750"/>
      <c r="AL20" s="751"/>
      <c r="AM20" s="510" t="s">
        <v>244</v>
      </c>
      <c r="AN20" s="749" t="s">
        <v>131</v>
      </c>
      <c r="AO20" s="750"/>
      <c r="AP20" s="750"/>
      <c r="AQ20" s="751"/>
      <c r="AR20" s="517" t="s">
        <v>132</v>
      </c>
      <c r="AS20" s="755"/>
      <c r="AT20" s="755"/>
      <c r="AU20" s="756"/>
      <c r="AV20" s="510" t="s">
        <v>245</v>
      </c>
      <c r="AW20" s="518"/>
      <c r="AX20" s="519" t="s">
        <v>246</v>
      </c>
      <c r="AY20" s="520"/>
      <c r="AZ20" s="510" t="s">
        <v>150</v>
      </c>
      <c r="BA20" s="749" t="s">
        <v>133</v>
      </c>
      <c r="BB20" s="750"/>
      <c r="BC20" s="750"/>
      <c r="BD20" s="751"/>
      <c r="BE20" s="516" t="s">
        <v>134</v>
      </c>
      <c r="BF20" s="72" t="s">
        <v>135</v>
      </c>
    </row>
    <row r="21" spans="2:58" ht="15.75">
      <c r="B21" s="764"/>
      <c r="C21" s="764"/>
      <c r="D21" s="764"/>
      <c r="E21" s="757" t="s">
        <v>400</v>
      </c>
      <c r="F21" s="758"/>
      <c r="G21" s="758"/>
      <c r="H21" s="758"/>
      <c r="I21" s="758"/>
      <c r="J21" s="758"/>
      <c r="K21" s="758"/>
      <c r="L21" s="758"/>
      <c r="M21" s="758"/>
      <c r="N21" s="758"/>
      <c r="O21" s="758"/>
      <c r="P21" s="758"/>
      <c r="Q21" s="758"/>
      <c r="R21" s="758"/>
      <c r="S21" s="758"/>
      <c r="T21" s="758"/>
      <c r="U21" s="758"/>
      <c r="V21" s="758"/>
      <c r="W21" s="758"/>
      <c r="X21" s="758"/>
      <c r="Y21" s="758"/>
      <c r="Z21" s="758"/>
      <c r="AA21" s="758"/>
      <c r="AB21" s="758"/>
      <c r="AC21" s="758"/>
      <c r="AD21" s="758"/>
      <c r="AE21" s="758"/>
      <c r="AF21" s="758"/>
      <c r="AG21" s="758"/>
      <c r="AH21" s="758"/>
      <c r="AI21" s="758"/>
      <c r="AJ21" s="758"/>
      <c r="AK21" s="758"/>
      <c r="AL21" s="758"/>
      <c r="AM21" s="758"/>
      <c r="AN21" s="758"/>
      <c r="AO21" s="758"/>
      <c r="AP21" s="758"/>
      <c r="AQ21" s="758"/>
      <c r="AR21" s="758"/>
      <c r="AS21" s="758"/>
      <c r="AT21" s="758"/>
      <c r="AU21" s="758"/>
      <c r="AV21" s="758"/>
      <c r="AW21" s="758"/>
      <c r="AX21" s="758"/>
      <c r="AY21" s="758"/>
      <c r="AZ21" s="758"/>
      <c r="BA21" s="758"/>
      <c r="BB21" s="758"/>
      <c r="BC21" s="758"/>
      <c r="BD21" s="759"/>
      <c r="BE21" s="521"/>
      <c r="BF21" s="73"/>
    </row>
    <row r="22" spans="2:58" ht="15.75">
      <c r="B22" s="764"/>
      <c r="C22" s="764"/>
      <c r="D22" s="764"/>
      <c r="E22" s="522">
        <v>36</v>
      </c>
      <c r="F22" s="522">
        <v>37</v>
      </c>
      <c r="G22" s="522">
        <v>38</v>
      </c>
      <c r="H22" s="522">
        <v>39</v>
      </c>
      <c r="I22" s="522">
        <v>40</v>
      </c>
      <c r="J22" s="522">
        <v>41</v>
      </c>
      <c r="K22" s="465">
        <v>42</v>
      </c>
      <c r="L22" s="465">
        <v>43</v>
      </c>
      <c r="M22" s="465">
        <v>44</v>
      </c>
      <c r="N22" s="465">
        <v>45</v>
      </c>
      <c r="O22" s="465">
        <v>46</v>
      </c>
      <c r="P22" s="465">
        <v>47</v>
      </c>
      <c r="Q22" s="465">
        <v>48</v>
      </c>
      <c r="R22" s="465">
        <v>49</v>
      </c>
      <c r="S22" s="465">
        <v>50</v>
      </c>
      <c r="T22" s="465">
        <v>51</v>
      </c>
      <c r="U22" s="465">
        <v>52</v>
      </c>
      <c r="V22" s="465">
        <v>1</v>
      </c>
      <c r="W22" s="465">
        <v>2</v>
      </c>
      <c r="X22" s="465">
        <v>3</v>
      </c>
      <c r="Y22" s="465">
        <v>4</v>
      </c>
      <c r="Z22" s="465">
        <v>5</v>
      </c>
      <c r="AA22" s="465">
        <v>6</v>
      </c>
      <c r="AB22" s="465">
        <v>7</v>
      </c>
      <c r="AC22" s="465">
        <v>8</v>
      </c>
      <c r="AD22" s="465">
        <v>9</v>
      </c>
      <c r="AE22" s="465">
        <v>10</v>
      </c>
      <c r="AF22" s="465">
        <v>11</v>
      </c>
      <c r="AG22" s="465">
        <v>12</v>
      </c>
      <c r="AH22" s="465">
        <v>13</v>
      </c>
      <c r="AI22" s="465">
        <v>14</v>
      </c>
      <c r="AJ22" s="465">
        <v>15</v>
      </c>
      <c r="AK22" s="465">
        <v>16</v>
      </c>
      <c r="AL22" s="465">
        <v>17</v>
      </c>
      <c r="AM22" s="465">
        <v>18</v>
      </c>
      <c r="AN22" s="465">
        <v>19</v>
      </c>
      <c r="AO22" s="465">
        <v>20</v>
      </c>
      <c r="AP22" s="465">
        <v>21</v>
      </c>
      <c r="AQ22" s="465">
        <v>22</v>
      </c>
      <c r="AR22" s="465">
        <v>23</v>
      </c>
      <c r="AS22" s="465">
        <v>24</v>
      </c>
      <c r="AT22" s="465">
        <v>25</v>
      </c>
      <c r="AU22" s="465">
        <v>26</v>
      </c>
      <c r="AV22" s="465">
        <v>27</v>
      </c>
      <c r="AW22" s="465">
        <v>28</v>
      </c>
      <c r="AX22" s="465">
        <v>29</v>
      </c>
      <c r="AY22" s="465">
        <v>30</v>
      </c>
      <c r="AZ22" s="465">
        <v>31</v>
      </c>
      <c r="BA22" s="465">
        <v>32</v>
      </c>
      <c r="BB22" s="465">
        <v>33</v>
      </c>
      <c r="BC22" s="465">
        <v>34</v>
      </c>
      <c r="BD22" s="465">
        <v>35</v>
      </c>
      <c r="BE22" s="346"/>
      <c r="BF22" s="73"/>
    </row>
    <row r="23" spans="2:58" ht="15.75">
      <c r="B23" s="764"/>
      <c r="C23" s="764"/>
      <c r="D23" s="764"/>
      <c r="E23" s="346"/>
      <c r="F23" s="346"/>
      <c r="G23" s="346"/>
      <c r="H23" s="346"/>
      <c r="I23" s="346"/>
      <c r="J23" s="346"/>
      <c r="K23" s="346"/>
      <c r="L23" s="346"/>
      <c r="M23" s="346"/>
      <c r="N23" s="346">
        <v>17</v>
      </c>
      <c r="O23" s="346"/>
      <c r="P23" s="346"/>
      <c r="Q23" s="346">
        <v>17</v>
      </c>
      <c r="R23" s="346" t="s">
        <v>247</v>
      </c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  <c r="AG23" s="346"/>
      <c r="AH23" s="346">
        <v>23</v>
      </c>
      <c r="AI23" s="346"/>
      <c r="AJ23" s="346">
        <v>18</v>
      </c>
      <c r="AK23" s="346" t="s">
        <v>247</v>
      </c>
      <c r="AL23" s="346"/>
      <c r="AM23" s="346"/>
      <c r="AN23" s="346"/>
      <c r="AO23" s="346"/>
      <c r="AP23" s="346"/>
      <c r="AQ23" s="346"/>
      <c r="AR23" s="346"/>
      <c r="AS23" s="346"/>
      <c r="AT23" s="346"/>
      <c r="AU23" s="346"/>
      <c r="AV23" s="346"/>
      <c r="AW23" s="346"/>
      <c r="AX23" s="346"/>
      <c r="AY23" s="346"/>
      <c r="AZ23" s="346"/>
      <c r="BA23" s="346"/>
      <c r="BB23" s="346"/>
      <c r="BC23" s="346"/>
      <c r="BD23" s="346"/>
      <c r="BE23" s="521"/>
      <c r="BF23" s="73"/>
    </row>
    <row r="24" spans="2:58" ht="12.6" customHeight="1">
      <c r="B24" s="765"/>
      <c r="C24" s="765"/>
      <c r="D24" s="765"/>
      <c r="E24" s="454">
        <v>1</v>
      </c>
      <c r="F24" s="454">
        <v>2</v>
      </c>
      <c r="G24" s="454">
        <v>3</v>
      </c>
      <c r="H24" s="454">
        <v>4</v>
      </c>
      <c r="I24" s="454">
        <v>5</v>
      </c>
      <c r="J24" s="454">
        <v>6</v>
      </c>
      <c r="K24" s="454">
        <v>7</v>
      </c>
      <c r="L24" s="454">
        <v>8</v>
      </c>
      <c r="M24" s="454">
        <v>9</v>
      </c>
      <c r="N24" s="454">
        <v>10</v>
      </c>
      <c r="O24" s="454">
        <v>11</v>
      </c>
      <c r="P24" s="454">
        <v>12</v>
      </c>
      <c r="Q24" s="454">
        <v>13</v>
      </c>
      <c r="R24" s="454">
        <v>14</v>
      </c>
      <c r="S24" s="454">
        <v>15</v>
      </c>
      <c r="T24" s="454">
        <v>16</v>
      </c>
      <c r="U24" s="454">
        <v>17</v>
      </c>
      <c r="V24" s="451">
        <v>18</v>
      </c>
      <c r="W24" s="451">
        <v>19</v>
      </c>
      <c r="X24" s="454">
        <v>20</v>
      </c>
      <c r="Y24" s="454">
        <v>21</v>
      </c>
      <c r="Z24" s="454">
        <v>22</v>
      </c>
      <c r="AA24" s="454">
        <v>23</v>
      </c>
      <c r="AB24" s="454">
        <v>24</v>
      </c>
      <c r="AC24" s="454">
        <v>25</v>
      </c>
      <c r="AD24" s="454">
        <v>26</v>
      </c>
      <c r="AE24" s="454">
        <v>27</v>
      </c>
      <c r="AF24" s="454">
        <v>28</v>
      </c>
      <c r="AG24" s="454">
        <v>29</v>
      </c>
      <c r="AH24" s="454">
        <v>30</v>
      </c>
      <c r="AI24" s="454">
        <v>31</v>
      </c>
      <c r="AJ24" s="454">
        <v>32</v>
      </c>
      <c r="AK24" s="454">
        <v>33</v>
      </c>
      <c r="AL24" s="454">
        <v>34</v>
      </c>
      <c r="AM24" s="454">
        <v>35</v>
      </c>
      <c r="AN24" s="454">
        <v>36</v>
      </c>
      <c r="AO24" s="454">
        <v>37</v>
      </c>
      <c r="AP24" s="454">
        <v>38</v>
      </c>
      <c r="AQ24" s="454">
        <v>39</v>
      </c>
      <c r="AR24" s="454">
        <v>40</v>
      </c>
      <c r="AS24" s="454">
        <v>41</v>
      </c>
      <c r="AT24" s="454">
        <v>42</v>
      </c>
      <c r="AU24" s="454">
        <v>43</v>
      </c>
      <c r="AV24" s="454">
        <v>44</v>
      </c>
      <c r="AW24" s="454">
        <v>45</v>
      </c>
      <c r="AX24" s="454">
        <v>46</v>
      </c>
      <c r="AY24" s="454">
        <v>47</v>
      </c>
      <c r="AZ24" s="454">
        <v>48</v>
      </c>
      <c r="BA24" s="454">
        <v>49</v>
      </c>
      <c r="BB24" s="454">
        <v>50</v>
      </c>
      <c r="BC24" s="454">
        <v>51</v>
      </c>
      <c r="BD24" s="454">
        <v>52</v>
      </c>
      <c r="BE24" s="346"/>
      <c r="BF24" s="73"/>
    </row>
    <row r="25" spans="2:58" ht="31.5">
      <c r="B25" s="732" t="s">
        <v>136</v>
      </c>
      <c r="C25" s="732" t="s">
        <v>300</v>
      </c>
      <c r="D25" s="492" t="s">
        <v>137</v>
      </c>
      <c r="E25" s="493"/>
      <c r="F25" s="493"/>
      <c r="G25" s="493"/>
      <c r="H25" s="493"/>
      <c r="I25" s="493"/>
      <c r="J25" s="493"/>
      <c r="K25" s="493"/>
      <c r="L25" s="523"/>
      <c r="M25" s="523"/>
      <c r="N25" s="523"/>
      <c r="O25" s="523"/>
      <c r="P25" s="523"/>
      <c r="Q25" s="523"/>
      <c r="R25" s="523"/>
      <c r="S25" s="523"/>
      <c r="T25" s="523"/>
      <c r="U25" s="523"/>
      <c r="V25" s="524"/>
      <c r="W25" s="524"/>
      <c r="X25" s="492">
        <v>1</v>
      </c>
      <c r="Y25" s="492">
        <v>2</v>
      </c>
      <c r="Z25" s="523">
        <v>3</v>
      </c>
      <c r="AA25" s="523">
        <v>4</v>
      </c>
      <c r="AB25" s="523">
        <v>5</v>
      </c>
      <c r="AC25" s="523">
        <v>6</v>
      </c>
      <c r="AD25" s="523">
        <v>7</v>
      </c>
      <c r="AE25" s="523">
        <v>8</v>
      </c>
      <c r="AF25" s="493">
        <v>9</v>
      </c>
      <c r="AG25" s="493">
        <v>10</v>
      </c>
      <c r="AH25" s="493">
        <v>11</v>
      </c>
      <c r="AI25" s="493">
        <v>12</v>
      </c>
      <c r="AJ25" s="493">
        <v>13</v>
      </c>
      <c r="AK25" s="493">
        <v>14</v>
      </c>
      <c r="AL25" s="493">
        <v>15</v>
      </c>
      <c r="AM25" s="493">
        <v>16</v>
      </c>
      <c r="AN25" s="493">
        <v>17</v>
      </c>
      <c r="AO25" s="493">
        <v>18</v>
      </c>
      <c r="AP25" s="493">
        <v>19</v>
      </c>
      <c r="AQ25" s="493">
        <v>20</v>
      </c>
      <c r="AR25" s="493">
        <v>21</v>
      </c>
      <c r="AS25" s="493">
        <v>22</v>
      </c>
      <c r="AT25" s="493">
        <v>23</v>
      </c>
      <c r="AU25" s="497">
        <v>24</v>
      </c>
      <c r="AV25" s="280"/>
      <c r="AW25" s="280"/>
      <c r="AX25" s="280"/>
      <c r="AY25" s="280"/>
      <c r="AZ25" s="280"/>
      <c r="BA25" s="280"/>
      <c r="BB25" s="280"/>
      <c r="BC25" s="280"/>
      <c r="BD25" s="467"/>
      <c r="BE25" s="525"/>
      <c r="BF25" s="81"/>
    </row>
    <row r="26" spans="2:58" ht="31.5" hidden="1" customHeight="1">
      <c r="B26" s="733"/>
      <c r="C26" s="733"/>
      <c r="D26" s="492" t="s">
        <v>138</v>
      </c>
      <c r="E26" s="498"/>
      <c r="F26" s="498"/>
      <c r="G26" s="498"/>
      <c r="H26" s="498"/>
      <c r="I26" s="498"/>
      <c r="J26" s="498"/>
      <c r="K26" s="498"/>
      <c r="L26" s="492"/>
      <c r="M26" s="492"/>
      <c r="N26" s="492"/>
      <c r="O26" s="492"/>
      <c r="P26" s="492"/>
      <c r="Q26" s="492"/>
      <c r="R26" s="492"/>
      <c r="S26" s="492"/>
      <c r="T26" s="492"/>
      <c r="U26" s="492"/>
      <c r="V26" s="470"/>
      <c r="W26" s="470"/>
      <c r="X26" s="487"/>
      <c r="Y26" s="487"/>
      <c r="Z26" s="487"/>
      <c r="AA26" s="487"/>
      <c r="AB26" s="487"/>
      <c r="AC26" s="487"/>
      <c r="AD26" s="487"/>
      <c r="AE26" s="487"/>
      <c r="AF26" s="397"/>
      <c r="AG26" s="397"/>
      <c r="AH26" s="397"/>
      <c r="AI26" s="397"/>
      <c r="AJ26" s="397"/>
      <c r="AK26" s="397"/>
      <c r="AL26" s="397"/>
      <c r="AM26" s="397"/>
      <c r="AN26" s="397"/>
      <c r="AO26" s="397"/>
      <c r="AP26" s="397"/>
      <c r="AQ26" s="397"/>
      <c r="AR26" s="397"/>
      <c r="AS26" s="397"/>
      <c r="AT26" s="397"/>
      <c r="AU26" s="466"/>
      <c r="AV26" s="280"/>
      <c r="AW26" s="280"/>
      <c r="AX26" s="280"/>
      <c r="AY26" s="280"/>
      <c r="AZ26" s="280"/>
      <c r="BA26" s="280"/>
      <c r="BB26" s="280"/>
      <c r="BC26" s="280"/>
      <c r="BD26" s="467"/>
      <c r="BE26" s="526"/>
      <c r="BF26" s="81"/>
    </row>
    <row r="27" spans="2:58" ht="30.75" customHeight="1">
      <c r="B27" s="752" t="s">
        <v>301</v>
      </c>
      <c r="C27" s="752" t="s">
        <v>318</v>
      </c>
      <c r="D27" s="487" t="s">
        <v>137</v>
      </c>
      <c r="E27" s="488"/>
      <c r="F27" s="488"/>
      <c r="G27" s="488"/>
      <c r="H27" s="488"/>
      <c r="I27" s="488"/>
      <c r="J27" s="488"/>
      <c r="K27" s="488"/>
      <c r="L27" s="489"/>
      <c r="M27" s="489"/>
      <c r="N27" s="489"/>
      <c r="O27" s="489"/>
      <c r="P27" s="489"/>
      <c r="Q27" s="489"/>
      <c r="R27" s="489"/>
      <c r="S27" s="489"/>
      <c r="T27" s="489"/>
      <c r="U27" s="489"/>
      <c r="V27" s="527"/>
      <c r="W27" s="527"/>
      <c r="X27" s="487"/>
      <c r="Y27" s="487"/>
      <c r="Z27" s="489"/>
      <c r="AA27" s="489"/>
      <c r="AB27" s="489"/>
      <c r="AC27" s="489"/>
      <c r="AD27" s="489"/>
      <c r="AE27" s="489"/>
      <c r="AF27" s="488"/>
      <c r="AG27" s="488"/>
      <c r="AH27" s="488"/>
      <c r="AI27" s="488"/>
      <c r="AJ27" s="528"/>
      <c r="AK27" s="488"/>
      <c r="AL27" s="488"/>
      <c r="AM27" s="488"/>
      <c r="AN27" s="488"/>
      <c r="AO27" s="488"/>
      <c r="AP27" s="488"/>
      <c r="AQ27" s="488"/>
      <c r="AR27" s="488"/>
      <c r="AS27" s="488"/>
      <c r="AT27" s="488"/>
      <c r="AU27" s="490"/>
      <c r="AV27" s="529"/>
      <c r="AW27" s="280"/>
      <c r="AX27" s="280"/>
      <c r="AY27" s="280"/>
      <c r="AZ27" s="280"/>
      <c r="BA27" s="280"/>
      <c r="BB27" s="280"/>
      <c r="BC27" s="280"/>
      <c r="BD27" s="467"/>
      <c r="BE27" s="530"/>
      <c r="BF27" s="84"/>
    </row>
    <row r="28" spans="2:58" ht="22.5" hidden="1" customHeight="1">
      <c r="B28" s="753"/>
      <c r="C28" s="753"/>
      <c r="D28" s="487" t="s">
        <v>138</v>
      </c>
      <c r="E28" s="397"/>
      <c r="F28" s="397"/>
      <c r="G28" s="397"/>
      <c r="H28" s="397"/>
      <c r="I28" s="397"/>
      <c r="J28" s="397"/>
      <c r="K28" s="397"/>
      <c r="L28" s="487"/>
      <c r="M28" s="487"/>
      <c r="N28" s="487"/>
      <c r="O28" s="487"/>
      <c r="P28" s="487"/>
      <c r="Q28" s="487"/>
      <c r="R28" s="487"/>
      <c r="S28" s="487"/>
      <c r="T28" s="487"/>
      <c r="U28" s="487"/>
      <c r="V28" s="470"/>
      <c r="W28" s="470"/>
      <c r="X28" s="487"/>
      <c r="Y28" s="487"/>
      <c r="Z28" s="487"/>
      <c r="AA28" s="487"/>
      <c r="AB28" s="487"/>
      <c r="AC28" s="487"/>
      <c r="AD28" s="487"/>
      <c r="AE28" s="487"/>
      <c r="AF28" s="397"/>
      <c r="AG28" s="397"/>
      <c r="AH28" s="397"/>
      <c r="AI28" s="397"/>
      <c r="AJ28" s="464"/>
      <c r="AK28" s="397"/>
      <c r="AL28" s="397"/>
      <c r="AM28" s="397"/>
      <c r="AN28" s="397"/>
      <c r="AO28" s="397"/>
      <c r="AP28" s="397"/>
      <c r="AQ28" s="397"/>
      <c r="AR28" s="397"/>
      <c r="AS28" s="397"/>
      <c r="AT28" s="397"/>
      <c r="AU28" s="466"/>
      <c r="AV28" s="280"/>
      <c r="AW28" s="280"/>
      <c r="AX28" s="280"/>
      <c r="AY28" s="280"/>
      <c r="AZ28" s="280"/>
      <c r="BA28" s="280"/>
      <c r="BB28" s="280"/>
      <c r="BC28" s="280"/>
      <c r="BD28" s="467"/>
      <c r="BE28" s="531"/>
      <c r="BF28" s="84"/>
    </row>
    <row r="29" spans="2:58" ht="15" customHeight="1">
      <c r="B29" s="734" t="s">
        <v>302</v>
      </c>
      <c r="C29" s="634" t="s">
        <v>44</v>
      </c>
      <c r="D29" s="465" t="s">
        <v>137</v>
      </c>
      <c r="E29" s="464">
        <v>1</v>
      </c>
      <c r="F29" s="464">
        <v>1</v>
      </c>
      <c r="G29" s="464">
        <v>1</v>
      </c>
      <c r="H29" s="464">
        <v>1</v>
      </c>
      <c r="I29" s="464">
        <v>1</v>
      </c>
      <c r="J29" s="464">
        <v>1</v>
      </c>
      <c r="K29" s="464">
        <v>1</v>
      </c>
      <c r="L29" s="464">
        <v>1</v>
      </c>
      <c r="M29" s="464">
        <v>1</v>
      </c>
      <c r="N29" s="464">
        <v>1</v>
      </c>
      <c r="O29" s="590">
        <v>1</v>
      </c>
      <c r="P29" s="464">
        <v>2</v>
      </c>
      <c r="Q29" s="464">
        <v>2</v>
      </c>
      <c r="R29" s="464">
        <v>2</v>
      </c>
      <c r="S29" s="464">
        <v>2</v>
      </c>
      <c r="T29" s="464">
        <v>2</v>
      </c>
      <c r="U29" s="464">
        <v>2</v>
      </c>
      <c r="V29" s="451"/>
      <c r="W29" s="451"/>
      <c r="X29" s="464">
        <v>1</v>
      </c>
      <c r="Y29" s="464">
        <v>1</v>
      </c>
      <c r="Z29" s="464">
        <v>1</v>
      </c>
      <c r="AA29" s="464">
        <v>1</v>
      </c>
      <c r="AB29" s="464">
        <v>1</v>
      </c>
      <c r="AC29" s="464">
        <v>1</v>
      </c>
      <c r="AD29" s="464">
        <v>1</v>
      </c>
      <c r="AE29" s="464">
        <v>1</v>
      </c>
      <c r="AF29" s="464">
        <v>1</v>
      </c>
      <c r="AG29" s="464">
        <v>1</v>
      </c>
      <c r="AH29" s="464">
        <v>1</v>
      </c>
      <c r="AI29" s="464">
        <v>1</v>
      </c>
      <c r="AJ29" s="464">
        <v>1</v>
      </c>
      <c r="AK29" s="464">
        <v>1</v>
      </c>
      <c r="AL29" s="464">
        <v>1</v>
      </c>
      <c r="AM29" s="464">
        <v>1</v>
      </c>
      <c r="AN29" s="464">
        <v>1</v>
      </c>
      <c r="AO29" s="464">
        <v>1</v>
      </c>
      <c r="AP29" s="464">
        <v>1</v>
      </c>
      <c r="AQ29" s="464">
        <v>1</v>
      </c>
      <c r="AR29" s="464">
        <v>1</v>
      </c>
      <c r="AS29" s="573"/>
      <c r="AT29" s="573"/>
      <c r="AU29" s="466"/>
      <c r="AV29" s="280"/>
      <c r="AW29" s="280"/>
      <c r="AX29" s="280"/>
      <c r="AY29" s="280"/>
      <c r="AZ29" s="280"/>
      <c r="BA29" s="280"/>
      <c r="BB29" s="280"/>
      <c r="BC29" s="280"/>
      <c r="BD29" s="467"/>
      <c r="BE29" s="623">
        <f>SUM(E29:BD29)</f>
        <v>44</v>
      </c>
      <c r="BF29" s="85"/>
    </row>
    <row r="30" spans="2:58" ht="15" customHeight="1">
      <c r="B30" s="769"/>
      <c r="C30" s="635"/>
      <c r="D30" s="465" t="s">
        <v>138</v>
      </c>
      <c r="E30" s="468"/>
      <c r="F30" s="468"/>
      <c r="G30" s="468"/>
      <c r="H30" s="468"/>
      <c r="I30" s="468"/>
      <c r="J30" s="468"/>
      <c r="K30" s="468"/>
      <c r="L30" s="469"/>
      <c r="M30" s="469"/>
      <c r="N30" s="469"/>
      <c r="O30" s="469"/>
      <c r="P30" s="469"/>
      <c r="Q30" s="469"/>
      <c r="R30" s="469"/>
      <c r="S30" s="469"/>
      <c r="T30" s="469"/>
      <c r="U30" s="469"/>
      <c r="V30" s="451"/>
      <c r="W30" s="470"/>
      <c r="X30" s="471"/>
      <c r="Y30" s="471"/>
      <c r="Z30" s="472"/>
      <c r="AA30" s="472"/>
      <c r="AB30" s="472"/>
      <c r="AC30" s="472"/>
      <c r="AD30" s="472"/>
      <c r="AE30" s="472"/>
      <c r="AF30" s="468"/>
      <c r="AG30" s="473"/>
      <c r="AH30" s="468"/>
      <c r="AI30" s="473"/>
      <c r="AJ30" s="473"/>
      <c r="AK30" s="473"/>
      <c r="AL30" s="474"/>
      <c r="AM30" s="473"/>
      <c r="AN30" s="473"/>
      <c r="AO30" s="473"/>
      <c r="AP30" s="473"/>
      <c r="AQ30" s="473"/>
      <c r="AR30" s="473"/>
      <c r="AS30" s="574"/>
      <c r="AT30" s="574"/>
      <c r="AU30" s="475"/>
      <c r="AV30" s="280"/>
      <c r="AW30" s="280"/>
      <c r="AX30" s="280"/>
      <c r="AY30" s="280"/>
      <c r="AZ30" s="280"/>
      <c r="BA30" s="280"/>
      <c r="BB30" s="280"/>
      <c r="BC30" s="280"/>
      <c r="BD30" s="467"/>
      <c r="BE30" s="623">
        <f t="shared" ref="BE30:BE83" si="0">SUM(E30:BD30)</f>
        <v>0</v>
      </c>
      <c r="BF30" s="85"/>
    </row>
    <row r="31" spans="2:58" ht="15" customHeight="1">
      <c r="B31" s="769"/>
      <c r="C31" s="634" t="s">
        <v>43</v>
      </c>
      <c r="D31" s="465" t="s">
        <v>137</v>
      </c>
      <c r="E31" s="283">
        <v>2</v>
      </c>
      <c r="F31" s="283">
        <v>2</v>
      </c>
      <c r="G31" s="283">
        <v>2</v>
      </c>
      <c r="H31" s="283">
        <v>2</v>
      </c>
      <c r="I31" s="283">
        <v>2</v>
      </c>
      <c r="J31" s="283">
        <v>2</v>
      </c>
      <c r="K31" s="591">
        <v>2</v>
      </c>
      <c r="L31" s="283">
        <v>3</v>
      </c>
      <c r="M31" s="283">
        <v>3</v>
      </c>
      <c r="N31" s="283">
        <v>3</v>
      </c>
      <c r="O31" s="591">
        <v>3</v>
      </c>
      <c r="P31" s="283">
        <v>2</v>
      </c>
      <c r="Q31" s="283">
        <v>2</v>
      </c>
      <c r="R31" s="283">
        <v>2</v>
      </c>
      <c r="S31" s="283">
        <v>2</v>
      </c>
      <c r="T31" s="283">
        <v>2</v>
      </c>
      <c r="U31" s="283">
        <v>2</v>
      </c>
      <c r="V31" s="451"/>
      <c r="W31" s="476"/>
      <c r="X31" s="283">
        <v>3</v>
      </c>
      <c r="Y31" s="283">
        <v>3</v>
      </c>
      <c r="Z31" s="283">
        <v>3</v>
      </c>
      <c r="AA31" s="283">
        <v>3</v>
      </c>
      <c r="AB31" s="283">
        <v>3</v>
      </c>
      <c r="AC31" s="283">
        <v>3</v>
      </c>
      <c r="AD31" s="283">
        <v>3</v>
      </c>
      <c r="AE31" s="283">
        <v>3</v>
      </c>
      <c r="AF31" s="283">
        <v>3</v>
      </c>
      <c r="AG31" s="283">
        <v>3</v>
      </c>
      <c r="AH31" s="283">
        <v>3</v>
      </c>
      <c r="AI31" s="283">
        <v>3</v>
      </c>
      <c r="AJ31" s="283">
        <v>3</v>
      </c>
      <c r="AK31" s="283">
        <v>3</v>
      </c>
      <c r="AL31" s="283">
        <v>3</v>
      </c>
      <c r="AM31" s="283">
        <v>3</v>
      </c>
      <c r="AN31" s="283">
        <v>3</v>
      </c>
      <c r="AO31" s="283">
        <v>3</v>
      </c>
      <c r="AP31" s="283">
        <v>3</v>
      </c>
      <c r="AQ31" s="283">
        <v>3</v>
      </c>
      <c r="AR31" s="283">
        <v>3</v>
      </c>
      <c r="AS31" s="285"/>
      <c r="AT31" s="285"/>
      <c r="AU31" s="365"/>
      <c r="AV31" s="280"/>
      <c r="AW31" s="280"/>
      <c r="AX31" s="280"/>
      <c r="AY31" s="280"/>
      <c r="AZ31" s="280"/>
      <c r="BA31" s="280"/>
      <c r="BB31" s="280"/>
      <c r="BC31" s="280"/>
      <c r="BD31" s="467"/>
      <c r="BE31" s="623">
        <f t="shared" si="0"/>
        <v>101</v>
      </c>
      <c r="BF31" s="85"/>
    </row>
    <row r="32" spans="2:58" ht="15" customHeight="1">
      <c r="B32" s="735"/>
      <c r="C32" s="635"/>
      <c r="D32" s="465" t="s">
        <v>138</v>
      </c>
      <c r="E32" s="473"/>
      <c r="F32" s="473"/>
      <c r="G32" s="473"/>
      <c r="H32" s="473"/>
      <c r="I32" s="473"/>
      <c r="J32" s="473"/>
      <c r="K32" s="473"/>
      <c r="L32" s="472"/>
      <c r="M32" s="472"/>
      <c r="N32" s="472"/>
      <c r="O32" s="472"/>
      <c r="P32" s="472"/>
      <c r="Q32" s="472"/>
      <c r="R32" s="472"/>
      <c r="S32" s="472"/>
      <c r="T32" s="472"/>
      <c r="U32" s="472"/>
      <c r="V32" s="451"/>
      <c r="W32" s="470"/>
      <c r="X32" s="471"/>
      <c r="Y32" s="471"/>
      <c r="Z32" s="472"/>
      <c r="AA32" s="472"/>
      <c r="AB32" s="472"/>
      <c r="AC32" s="472"/>
      <c r="AD32" s="472"/>
      <c r="AE32" s="472"/>
      <c r="AF32" s="468"/>
      <c r="AG32" s="473"/>
      <c r="AH32" s="468"/>
      <c r="AI32" s="473"/>
      <c r="AJ32" s="473"/>
      <c r="AK32" s="473"/>
      <c r="AL32" s="474"/>
      <c r="AM32" s="473"/>
      <c r="AN32" s="473"/>
      <c r="AO32" s="473"/>
      <c r="AP32" s="473"/>
      <c r="AQ32" s="473"/>
      <c r="AR32" s="473"/>
      <c r="AS32" s="574"/>
      <c r="AT32" s="574"/>
      <c r="AU32" s="475"/>
      <c r="AV32" s="280"/>
      <c r="AW32" s="280"/>
      <c r="AX32" s="280"/>
      <c r="AY32" s="280"/>
      <c r="AZ32" s="280"/>
      <c r="BA32" s="280"/>
      <c r="BB32" s="280"/>
      <c r="BC32" s="280"/>
      <c r="BD32" s="467"/>
      <c r="BE32" s="623">
        <f t="shared" si="0"/>
        <v>0</v>
      </c>
      <c r="BF32" s="85"/>
    </row>
    <row r="33" spans="2:58" ht="15" customHeight="1">
      <c r="B33" s="734" t="s">
        <v>303</v>
      </c>
      <c r="C33" s="634" t="s">
        <v>42</v>
      </c>
      <c r="D33" s="465" t="s">
        <v>137</v>
      </c>
      <c r="E33" s="283">
        <v>3</v>
      </c>
      <c r="F33" s="283">
        <v>3</v>
      </c>
      <c r="G33" s="283">
        <v>3</v>
      </c>
      <c r="H33" s="283">
        <v>3</v>
      </c>
      <c r="I33" s="283">
        <v>3</v>
      </c>
      <c r="J33" s="283">
        <v>3</v>
      </c>
      <c r="K33" s="591">
        <v>3</v>
      </c>
      <c r="L33" s="283">
        <v>2</v>
      </c>
      <c r="M33" s="283">
        <v>2</v>
      </c>
      <c r="N33" s="283">
        <v>2</v>
      </c>
      <c r="O33" s="283">
        <v>2</v>
      </c>
      <c r="P33" s="283">
        <v>2</v>
      </c>
      <c r="Q33" s="283">
        <v>2</v>
      </c>
      <c r="R33" s="283">
        <v>2</v>
      </c>
      <c r="S33" s="283">
        <v>2</v>
      </c>
      <c r="T33" s="283">
        <v>2</v>
      </c>
      <c r="U33" s="283">
        <v>2</v>
      </c>
      <c r="V33" s="451"/>
      <c r="W33" s="476"/>
      <c r="X33" s="283">
        <v>2</v>
      </c>
      <c r="Y33" s="283">
        <v>2</v>
      </c>
      <c r="Z33" s="283">
        <v>2</v>
      </c>
      <c r="AA33" s="283">
        <v>2</v>
      </c>
      <c r="AB33" s="283">
        <v>2</v>
      </c>
      <c r="AC33" s="283">
        <v>2</v>
      </c>
      <c r="AD33" s="283">
        <v>2</v>
      </c>
      <c r="AE33" s="283">
        <v>2</v>
      </c>
      <c r="AF33" s="283">
        <v>2</v>
      </c>
      <c r="AG33" s="283">
        <v>2</v>
      </c>
      <c r="AH33" s="283">
        <v>2</v>
      </c>
      <c r="AI33" s="283">
        <v>2</v>
      </c>
      <c r="AJ33" s="283">
        <v>2</v>
      </c>
      <c r="AK33" s="283">
        <v>2</v>
      </c>
      <c r="AL33" s="283">
        <v>2</v>
      </c>
      <c r="AM33" s="283">
        <v>2</v>
      </c>
      <c r="AN33" s="283">
        <v>2</v>
      </c>
      <c r="AO33" s="283">
        <v>2</v>
      </c>
      <c r="AP33" s="283">
        <v>2</v>
      </c>
      <c r="AQ33" s="283">
        <v>2</v>
      </c>
      <c r="AR33" s="283">
        <v>2</v>
      </c>
      <c r="AS33" s="285"/>
      <c r="AT33" s="285"/>
      <c r="AU33" s="284"/>
      <c r="AV33" s="280"/>
      <c r="AW33" s="280"/>
      <c r="AX33" s="280"/>
      <c r="AY33" s="280"/>
      <c r="AZ33" s="280"/>
      <c r="BA33" s="280"/>
      <c r="BB33" s="280"/>
      <c r="BC33" s="280"/>
      <c r="BD33" s="467"/>
      <c r="BE33" s="623">
        <f t="shared" si="0"/>
        <v>83</v>
      </c>
      <c r="BF33" s="85"/>
    </row>
    <row r="34" spans="2:58" ht="15" customHeight="1">
      <c r="B34" s="735"/>
      <c r="C34" s="635"/>
      <c r="D34" s="465" t="s">
        <v>138</v>
      </c>
      <c r="E34" s="473"/>
      <c r="F34" s="473"/>
      <c r="G34" s="473"/>
      <c r="H34" s="473"/>
      <c r="I34" s="473"/>
      <c r="J34" s="473"/>
      <c r="K34" s="473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51"/>
      <c r="W34" s="470"/>
      <c r="X34" s="471"/>
      <c r="Y34" s="471"/>
      <c r="Z34" s="472"/>
      <c r="AA34" s="472"/>
      <c r="AB34" s="472"/>
      <c r="AC34" s="472"/>
      <c r="AD34" s="472"/>
      <c r="AE34" s="472"/>
      <c r="AF34" s="468"/>
      <c r="AG34" s="473"/>
      <c r="AH34" s="468"/>
      <c r="AI34" s="473"/>
      <c r="AJ34" s="473"/>
      <c r="AK34" s="473"/>
      <c r="AL34" s="474"/>
      <c r="AM34" s="473"/>
      <c r="AN34" s="473"/>
      <c r="AO34" s="473"/>
      <c r="AP34" s="473"/>
      <c r="AQ34" s="473"/>
      <c r="AR34" s="473"/>
      <c r="AS34" s="574"/>
      <c r="AT34" s="574"/>
      <c r="AU34" s="475"/>
      <c r="AV34" s="280"/>
      <c r="AW34" s="280"/>
      <c r="AX34" s="280"/>
      <c r="AY34" s="280"/>
      <c r="AZ34" s="280"/>
      <c r="BA34" s="280"/>
      <c r="BB34" s="280"/>
      <c r="BC34" s="280"/>
      <c r="BD34" s="467"/>
      <c r="BE34" s="623">
        <f t="shared" si="0"/>
        <v>0</v>
      </c>
      <c r="BF34" s="85"/>
    </row>
    <row r="35" spans="2:58" ht="15" customHeight="1">
      <c r="B35" s="734" t="s">
        <v>304</v>
      </c>
      <c r="C35" s="634" t="s">
        <v>480</v>
      </c>
      <c r="D35" s="465" t="s">
        <v>137</v>
      </c>
      <c r="E35" s="283">
        <v>3</v>
      </c>
      <c r="F35" s="283">
        <v>3</v>
      </c>
      <c r="G35" s="283">
        <v>3</v>
      </c>
      <c r="H35" s="283">
        <v>3</v>
      </c>
      <c r="I35" s="283">
        <v>3</v>
      </c>
      <c r="J35" s="283">
        <v>3</v>
      </c>
      <c r="K35" s="283">
        <v>3</v>
      </c>
      <c r="L35" s="283">
        <v>3</v>
      </c>
      <c r="M35" s="283">
        <v>3</v>
      </c>
      <c r="N35" s="283">
        <v>3</v>
      </c>
      <c r="O35" s="283">
        <v>3</v>
      </c>
      <c r="P35" s="283">
        <v>3</v>
      </c>
      <c r="Q35" s="283">
        <v>3</v>
      </c>
      <c r="R35" s="283">
        <v>3</v>
      </c>
      <c r="S35" s="283">
        <v>3</v>
      </c>
      <c r="T35" s="283">
        <v>3</v>
      </c>
      <c r="U35" s="283">
        <v>3</v>
      </c>
      <c r="V35" s="451"/>
      <c r="W35" s="470"/>
      <c r="X35" s="477">
        <v>3</v>
      </c>
      <c r="Y35" s="477">
        <v>3</v>
      </c>
      <c r="Z35" s="477">
        <v>3</v>
      </c>
      <c r="AA35" s="477">
        <v>3</v>
      </c>
      <c r="AB35" s="477">
        <v>3</v>
      </c>
      <c r="AC35" s="477">
        <v>3</v>
      </c>
      <c r="AD35" s="477">
        <v>3</v>
      </c>
      <c r="AE35" s="477">
        <v>3</v>
      </c>
      <c r="AF35" s="477">
        <v>3</v>
      </c>
      <c r="AG35" s="477">
        <v>3</v>
      </c>
      <c r="AH35" s="477">
        <v>3</v>
      </c>
      <c r="AI35" s="477">
        <v>3</v>
      </c>
      <c r="AJ35" s="477">
        <v>3</v>
      </c>
      <c r="AK35" s="477">
        <v>3</v>
      </c>
      <c r="AL35" s="477">
        <v>3</v>
      </c>
      <c r="AM35" s="477">
        <v>3</v>
      </c>
      <c r="AN35" s="477">
        <v>3</v>
      </c>
      <c r="AO35" s="477">
        <v>3</v>
      </c>
      <c r="AP35" s="477">
        <v>3</v>
      </c>
      <c r="AQ35" s="477">
        <v>3</v>
      </c>
      <c r="AR35" s="477">
        <v>3</v>
      </c>
      <c r="AS35" s="575"/>
      <c r="AT35" s="575"/>
      <c r="AU35" s="478"/>
      <c r="AV35" s="280"/>
      <c r="AW35" s="280"/>
      <c r="AX35" s="280"/>
      <c r="AY35" s="280"/>
      <c r="AZ35" s="280"/>
      <c r="BA35" s="280"/>
      <c r="BB35" s="280"/>
      <c r="BC35" s="280"/>
      <c r="BD35" s="467"/>
      <c r="BE35" s="623">
        <f t="shared" si="0"/>
        <v>114</v>
      </c>
      <c r="BF35" s="85"/>
    </row>
    <row r="36" spans="2:58" ht="24.75" customHeight="1">
      <c r="B36" s="735"/>
      <c r="C36" s="635"/>
      <c r="D36" s="465" t="s">
        <v>138</v>
      </c>
      <c r="E36" s="473"/>
      <c r="F36" s="473"/>
      <c r="G36" s="473"/>
      <c r="H36" s="473"/>
      <c r="I36" s="473"/>
      <c r="J36" s="473"/>
      <c r="K36" s="473"/>
      <c r="L36" s="472"/>
      <c r="M36" s="472"/>
      <c r="N36" s="472"/>
      <c r="O36" s="472"/>
      <c r="P36" s="472"/>
      <c r="Q36" s="472"/>
      <c r="R36" s="472"/>
      <c r="S36" s="472"/>
      <c r="T36" s="472"/>
      <c r="U36" s="472"/>
      <c r="V36" s="451"/>
      <c r="W36" s="470"/>
      <c r="X36" s="471"/>
      <c r="Y36" s="471"/>
      <c r="Z36" s="472"/>
      <c r="AA36" s="472"/>
      <c r="AB36" s="472"/>
      <c r="AC36" s="472"/>
      <c r="AD36" s="472"/>
      <c r="AE36" s="472"/>
      <c r="AF36" s="468"/>
      <c r="AG36" s="473"/>
      <c r="AH36" s="468"/>
      <c r="AI36" s="473"/>
      <c r="AJ36" s="473"/>
      <c r="AK36" s="473"/>
      <c r="AL36" s="474"/>
      <c r="AM36" s="473"/>
      <c r="AN36" s="473"/>
      <c r="AO36" s="473"/>
      <c r="AP36" s="473"/>
      <c r="AQ36" s="473"/>
      <c r="AR36" s="473"/>
      <c r="AS36" s="574"/>
      <c r="AT36" s="574"/>
      <c r="AU36" s="475"/>
      <c r="AV36" s="280"/>
      <c r="AW36" s="280"/>
      <c r="AX36" s="280"/>
      <c r="AY36" s="280"/>
      <c r="AZ36" s="280"/>
      <c r="BA36" s="280"/>
      <c r="BB36" s="280"/>
      <c r="BC36" s="280"/>
      <c r="BD36" s="467"/>
      <c r="BE36" s="623">
        <f t="shared" si="0"/>
        <v>0</v>
      </c>
      <c r="BF36" s="85"/>
    </row>
    <row r="37" spans="2:58" ht="15" customHeight="1">
      <c r="B37" s="734" t="s">
        <v>305</v>
      </c>
      <c r="C37" s="634" t="s">
        <v>41</v>
      </c>
      <c r="D37" s="465" t="s">
        <v>137</v>
      </c>
      <c r="E37" s="283">
        <v>3</v>
      </c>
      <c r="F37" s="283">
        <v>3</v>
      </c>
      <c r="G37" s="283">
        <v>3</v>
      </c>
      <c r="H37" s="283">
        <v>3</v>
      </c>
      <c r="I37" s="283">
        <v>3</v>
      </c>
      <c r="J37" s="283">
        <v>3</v>
      </c>
      <c r="K37" s="283">
        <v>3</v>
      </c>
      <c r="L37" s="283">
        <v>3</v>
      </c>
      <c r="M37" s="283">
        <v>3</v>
      </c>
      <c r="N37" s="283">
        <v>3</v>
      </c>
      <c r="O37" s="283">
        <v>3</v>
      </c>
      <c r="P37" s="283">
        <v>3</v>
      </c>
      <c r="Q37" s="283">
        <v>3</v>
      </c>
      <c r="R37" s="283">
        <v>3</v>
      </c>
      <c r="S37" s="283">
        <v>3</v>
      </c>
      <c r="T37" s="283">
        <v>3</v>
      </c>
      <c r="U37" s="283">
        <v>3</v>
      </c>
      <c r="V37" s="451"/>
      <c r="W37" s="476"/>
      <c r="X37" s="283">
        <v>2</v>
      </c>
      <c r="Y37" s="283">
        <v>2</v>
      </c>
      <c r="Z37" s="283">
        <v>2</v>
      </c>
      <c r="AA37" s="283">
        <v>2</v>
      </c>
      <c r="AB37" s="283">
        <v>2</v>
      </c>
      <c r="AC37" s="283">
        <v>2</v>
      </c>
      <c r="AD37" s="283">
        <v>2</v>
      </c>
      <c r="AE37" s="283">
        <v>2</v>
      </c>
      <c r="AF37" s="283">
        <v>2</v>
      </c>
      <c r="AG37" s="283">
        <v>2</v>
      </c>
      <c r="AH37" s="283">
        <v>2</v>
      </c>
      <c r="AI37" s="283">
        <v>2</v>
      </c>
      <c r="AJ37" s="283">
        <v>2</v>
      </c>
      <c r="AK37" s="283">
        <v>2</v>
      </c>
      <c r="AL37" s="283">
        <v>2</v>
      </c>
      <c r="AM37" s="283">
        <v>2</v>
      </c>
      <c r="AN37" s="283">
        <v>2</v>
      </c>
      <c r="AO37" s="283">
        <v>2</v>
      </c>
      <c r="AP37" s="283">
        <v>2</v>
      </c>
      <c r="AQ37" s="283">
        <v>2</v>
      </c>
      <c r="AR37" s="283">
        <v>2</v>
      </c>
      <c r="AS37" s="285"/>
      <c r="AT37" s="285"/>
      <c r="AU37" s="284"/>
      <c r="AV37" s="280"/>
      <c r="AW37" s="280"/>
      <c r="AX37" s="280"/>
      <c r="AY37" s="280"/>
      <c r="AZ37" s="280"/>
      <c r="BA37" s="280"/>
      <c r="BB37" s="280"/>
      <c r="BC37" s="280"/>
      <c r="BD37" s="467"/>
      <c r="BE37" s="623">
        <f t="shared" si="0"/>
        <v>93</v>
      </c>
      <c r="BF37" s="85"/>
    </row>
    <row r="38" spans="2:58" ht="15" customHeight="1">
      <c r="B38" s="735"/>
      <c r="C38" s="635"/>
      <c r="D38" s="465" t="s">
        <v>138</v>
      </c>
      <c r="E38" s="473"/>
      <c r="F38" s="473"/>
      <c r="G38" s="473"/>
      <c r="H38" s="473"/>
      <c r="I38" s="473"/>
      <c r="J38" s="473"/>
      <c r="K38" s="473"/>
      <c r="L38" s="472"/>
      <c r="M38" s="472"/>
      <c r="N38" s="472"/>
      <c r="O38" s="472"/>
      <c r="P38" s="472"/>
      <c r="Q38" s="472"/>
      <c r="R38" s="472"/>
      <c r="S38" s="472"/>
      <c r="T38" s="472"/>
      <c r="U38" s="472"/>
      <c r="V38" s="451"/>
      <c r="W38" s="470"/>
      <c r="X38" s="471"/>
      <c r="Y38" s="471"/>
      <c r="Z38" s="472"/>
      <c r="AA38" s="472"/>
      <c r="AB38" s="472"/>
      <c r="AC38" s="472"/>
      <c r="AD38" s="472"/>
      <c r="AE38" s="472"/>
      <c r="AF38" s="468"/>
      <c r="AG38" s="473"/>
      <c r="AH38" s="468"/>
      <c r="AI38" s="473"/>
      <c r="AJ38" s="473"/>
      <c r="AK38" s="473"/>
      <c r="AL38" s="474"/>
      <c r="AM38" s="473"/>
      <c r="AN38" s="473"/>
      <c r="AO38" s="473"/>
      <c r="AP38" s="473"/>
      <c r="AQ38" s="473"/>
      <c r="AR38" s="473"/>
      <c r="AS38" s="574"/>
      <c r="AT38" s="574"/>
      <c r="AU38" s="475"/>
      <c r="AV38" s="280"/>
      <c r="AW38" s="280"/>
      <c r="AX38" s="280"/>
      <c r="AY38" s="280"/>
      <c r="AZ38" s="280"/>
      <c r="BA38" s="280"/>
      <c r="BB38" s="280"/>
      <c r="BC38" s="280"/>
      <c r="BD38" s="467"/>
      <c r="BE38" s="623">
        <f t="shared" si="0"/>
        <v>0</v>
      </c>
      <c r="BF38" s="85"/>
    </row>
    <row r="39" spans="2:58" ht="15" customHeight="1">
      <c r="B39" s="734" t="s">
        <v>306</v>
      </c>
      <c r="C39" s="745" t="s">
        <v>139</v>
      </c>
      <c r="D39" s="465" t="s">
        <v>137</v>
      </c>
      <c r="E39" s="283">
        <v>2</v>
      </c>
      <c r="F39" s="283">
        <v>2</v>
      </c>
      <c r="G39" s="283">
        <v>2</v>
      </c>
      <c r="H39" s="283">
        <v>2</v>
      </c>
      <c r="I39" s="283">
        <v>2</v>
      </c>
      <c r="J39" s="283">
        <v>2</v>
      </c>
      <c r="K39" s="283">
        <v>2</v>
      </c>
      <c r="L39" s="283">
        <v>2</v>
      </c>
      <c r="M39" s="283">
        <v>2</v>
      </c>
      <c r="N39" s="283">
        <v>2</v>
      </c>
      <c r="O39" s="283">
        <v>2</v>
      </c>
      <c r="P39" s="283">
        <v>2</v>
      </c>
      <c r="Q39" s="283">
        <v>2</v>
      </c>
      <c r="R39" s="283">
        <v>2</v>
      </c>
      <c r="S39" s="283">
        <v>2</v>
      </c>
      <c r="T39" s="283">
        <v>2</v>
      </c>
      <c r="U39" s="283">
        <v>2</v>
      </c>
      <c r="V39" s="451"/>
      <c r="W39" s="476"/>
      <c r="X39" s="283">
        <v>2</v>
      </c>
      <c r="Y39" s="283">
        <v>2</v>
      </c>
      <c r="Z39" s="283">
        <v>2</v>
      </c>
      <c r="AA39" s="283">
        <v>2</v>
      </c>
      <c r="AB39" s="283">
        <v>2</v>
      </c>
      <c r="AC39" s="283">
        <v>2</v>
      </c>
      <c r="AD39" s="283">
        <v>2</v>
      </c>
      <c r="AE39" s="283">
        <v>2</v>
      </c>
      <c r="AF39" s="283">
        <v>2</v>
      </c>
      <c r="AG39" s="283">
        <v>2</v>
      </c>
      <c r="AH39" s="283">
        <v>2</v>
      </c>
      <c r="AI39" s="283">
        <v>2</v>
      </c>
      <c r="AJ39" s="283">
        <v>2</v>
      </c>
      <c r="AK39" s="283">
        <v>2</v>
      </c>
      <c r="AL39" s="283">
        <v>2</v>
      </c>
      <c r="AM39" s="283">
        <v>2</v>
      </c>
      <c r="AN39" s="591">
        <v>2</v>
      </c>
      <c r="AO39" s="283">
        <v>4</v>
      </c>
      <c r="AP39" s="283">
        <v>4</v>
      </c>
      <c r="AQ39" s="283">
        <v>4</v>
      </c>
      <c r="AR39" s="283">
        <v>4</v>
      </c>
      <c r="AS39" s="285"/>
      <c r="AT39" s="285"/>
      <c r="AU39" s="284"/>
      <c r="AV39" s="280"/>
      <c r="AW39" s="280"/>
      <c r="AX39" s="280"/>
      <c r="AY39" s="280"/>
      <c r="AZ39" s="280"/>
      <c r="BA39" s="280"/>
      <c r="BB39" s="280"/>
      <c r="BC39" s="280"/>
      <c r="BD39" s="467"/>
      <c r="BE39" s="623">
        <f t="shared" si="0"/>
        <v>84</v>
      </c>
      <c r="BF39" s="85"/>
    </row>
    <row r="40" spans="2:58" ht="15" customHeight="1">
      <c r="B40" s="735"/>
      <c r="C40" s="746"/>
      <c r="D40" s="465" t="s">
        <v>138</v>
      </c>
      <c r="E40" s="473"/>
      <c r="F40" s="473"/>
      <c r="G40" s="473"/>
      <c r="H40" s="473"/>
      <c r="I40" s="473"/>
      <c r="J40" s="479"/>
      <c r="K40" s="473"/>
      <c r="L40" s="472"/>
      <c r="M40" s="472"/>
      <c r="N40" s="472"/>
      <c r="O40" s="472"/>
      <c r="P40" s="472"/>
      <c r="Q40" s="472"/>
      <c r="R40" s="472"/>
      <c r="S40" s="472"/>
      <c r="T40" s="472"/>
      <c r="U40" s="472"/>
      <c r="V40" s="451"/>
      <c r="W40" s="470"/>
      <c r="X40" s="471"/>
      <c r="Y40" s="471"/>
      <c r="Z40" s="472"/>
      <c r="AA40" s="472"/>
      <c r="AB40" s="472"/>
      <c r="AC40" s="472"/>
      <c r="AD40" s="472"/>
      <c r="AE40" s="472"/>
      <c r="AF40" s="468"/>
      <c r="AG40" s="473"/>
      <c r="AH40" s="468"/>
      <c r="AI40" s="473"/>
      <c r="AJ40" s="473"/>
      <c r="AK40" s="473"/>
      <c r="AL40" s="474"/>
      <c r="AM40" s="473"/>
      <c r="AN40" s="473"/>
      <c r="AO40" s="473"/>
      <c r="AP40" s="473"/>
      <c r="AQ40" s="473"/>
      <c r="AR40" s="473"/>
      <c r="AS40" s="574"/>
      <c r="AT40" s="574"/>
      <c r="AU40" s="475"/>
      <c r="AV40" s="280"/>
      <c r="AW40" s="280"/>
      <c r="AX40" s="280"/>
      <c r="AY40" s="280"/>
      <c r="AZ40" s="280"/>
      <c r="BA40" s="280"/>
      <c r="BB40" s="280"/>
      <c r="BC40" s="280"/>
      <c r="BD40" s="467"/>
      <c r="BE40" s="623">
        <f t="shared" si="0"/>
        <v>0</v>
      </c>
      <c r="BF40" s="85"/>
    </row>
    <row r="41" spans="2:58" ht="15" customHeight="1">
      <c r="B41" s="734" t="s">
        <v>307</v>
      </c>
      <c r="C41" s="634" t="s">
        <v>39</v>
      </c>
      <c r="D41" s="465" t="s">
        <v>137</v>
      </c>
      <c r="E41" s="283">
        <v>1</v>
      </c>
      <c r="F41" s="283">
        <v>1</v>
      </c>
      <c r="G41" s="283">
        <v>1</v>
      </c>
      <c r="H41" s="283">
        <v>1</v>
      </c>
      <c r="I41" s="283">
        <v>1</v>
      </c>
      <c r="J41" s="283">
        <v>1</v>
      </c>
      <c r="K41" s="283">
        <v>1</v>
      </c>
      <c r="L41" s="283">
        <v>1</v>
      </c>
      <c r="M41" s="283">
        <v>1</v>
      </c>
      <c r="N41" s="283">
        <v>1</v>
      </c>
      <c r="O41" s="283">
        <v>1</v>
      </c>
      <c r="P41" s="283">
        <v>1</v>
      </c>
      <c r="Q41" s="283">
        <v>1</v>
      </c>
      <c r="R41" s="283">
        <v>1</v>
      </c>
      <c r="S41" s="283">
        <v>1</v>
      </c>
      <c r="T41" s="283">
        <v>1</v>
      </c>
      <c r="U41" s="283">
        <v>1</v>
      </c>
      <c r="V41" s="451"/>
      <c r="W41" s="470"/>
      <c r="X41" s="593">
        <v>1</v>
      </c>
      <c r="Y41" s="593">
        <v>1</v>
      </c>
      <c r="Z41" s="593">
        <v>1</v>
      </c>
      <c r="AA41" s="593">
        <v>1</v>
      </c>
      <c r="AB41" s="593">
        <v>1</v>
      </c>
      <c r="AC41" s="593">
        <v>1</v>
      </c>
      <c r="AD41" s="593">
        <v>1</v>
      </c>
      <c r="AE41" s="593">
        <v>1</v>
      </c>
      <c r="AF41" s="593">
        <v>1</v>
      </c>
      <c r="AG41" s="593">
        <v>1</v>
      </c>
      <c r="AH41" s="593">
        <v>1</v>
      </c>
      <c r="AI41" s="593">
        <v>1</v>
      </c>
      <c r="AJ41" s="593">
        <v>1</v>
      </c>
      <c r="AK41" s="593">
        <v>1</v>
      </c>
      <c r="AL41" s="593">
        <v>1</v>
      </c>
      <c r="AM41" s="593">
        <v>1</v>
      </c>
      <c r="AN41" s="593">
        <v>1</v>
      </c>
      <c r="AO41" s="593">
        <v>1</v>
      </c>
      <c r="AP41" s="593">
        <v>1</v>
      </c>
      <c r="AQ41" s="593">
        <v>1</v>
      </c>
      <c r="AR41" s="593">
        <v>1</v>
      </c>
      <c r="AS41" s="594"/>
      <c r="AT41" s="594"/>
      <c r="AU41" s="284"/>
      <c r="AV41" s="280"/>
      <c r="AW41" s="280"/>
      <c r="AX41" s="280"/>
      <c r="AY41" s="280"/>
      <c r="AZ41" s="280"/>
      <c r="BA41" s="280"/>
      <c r="BB41" s="280"/>
      <c r="BC41" s="280"/>
      <c r="BD41" s="467"/>
      <c r="BE41" s="623">
        <f t="shared" si="0"/>
        <v>38</v>
      </c>
      <c r="BF41" s="85"/>
    </row>
    <row r="42" spans="2:58" ht="15" customHeight="1">
      <c r="B42" s="735"/>
      <c r="C42" s="635"/>
      <c r="D42" s="465" t="s">
        <v>138</v>
      </c>
      <c r="E42" s="473"/>
      <c r="F42" s="473"/>
      <c r="G42" s="473"/>
      <c r="H42" s="473"/>
      <c r="I42" s="473"/>
      <c r="J42" s="473"/>
      <c r="K42" s="473"/>
      <c r="L42" s="472"/>
      <c r="M42" s="472"/>
      <c r="N42" s="472"/>
      <c r="O42" s="472"/>
      <c r="P42" s="472"/>
      <c r="Q42" s="472"/>
      <c r="R42" s="472"/>
      <c r="S42" s="472"/>
      <c r="T42" s="472"/>
      <c r="U42" s="472"/>
      <c r="V42" s="451"/>
      <c r="W42" s="470"/>
      <c r="X42" s="471"/>
      <c r="Y42" s="471"/>
      <c r="Z42" s="472"/>
      <c r="AA42" s="472"/>
      <c r="AB42" s="472"/>
      <c r="AC42" s="472"/>
      <c r="AD42" s="472"/>
      <c r="AE42" s="472"/>
      <c r="AF42" s="468"/>
      <c r="AG42" s="473"/>
      <c r="AH42" s="468"/>
      <c r="AI42" s="473"/>
      <c r="AJ42" s="473"/>
      <c r="AK42" s="473"/>
      <c r="AL42" s="474"/>
      <c r="AM42" s="473"/>
      <c r="AN42" s="473"/>
      <c r="AO42" s="473"/>
      <c r="AP42" s="473"/>
      <c r="AQ42" s="473"/>
      <c r="AR42" s="473"/>
      <c r="AS42" s="574"/>
      <c r="AT42" s="574"/>
      <c r="AU42" s="475"/>
      <c r="AV42" s="280"/>
      <c r="AW42" s="280"/>
      <c r="AX42" s="280"/>
      <c r="AY42" s="280"/>
      <c r="AZ42" s="280"/>
      <c r="BA42" s="280"/>
      <c r="BB42" s="280"/>
      <c r="BC42" s="280"/>
      <c r="BD42" s="467"/>
      <c r="BE42" s="623">
        <f t="shared" si="0"/>
        <v>0</v>
      </c>
      <c r="BF42" s="85"/>
    </row>
    <row r="43" spans="2:58" ht="15" customHeight="1">
      <c r="B43" s="752" t="s">
        <v>301</v>
      </c>
      <c r="C43" s="699" t="s">
        <v>317</v>
      </c>
      <c r="D43" s="482"/>
      <c r="E43" s="483"/>
      <c r="F43" s="483"/>
      <c r="G43" s="483"/>
      <c r="H43" s="483"/>
      <c r="I43" s="483"/>
      <c r="J43" s="483"/>
      <c r="K43" s="483"/>
      <c r="L43" s="484"/>
      <c r="M43" s="484"/>
      <c r="N43" s="484"/>
      <c r="O43" s="484"/>
      <c r="P43" s="484"/>
      <c r="Q43" s="484"/>
      <c r="R43" s="484"/>
      <c r="S43" s="484"/>
      <c r="T43" s="484"/>
      <c r="U43" s="484"/>
      <c r="V43" s="451"/>
      <c r="W43" s="470"/>
      <c r="X43" s="484"/>
      <c r="Y43" s="484"/>
      <c r="Z43" s="484"/>
      <c r="AA43" s="484"/>
      <c r="AB43" s="484"/>
      <c r="AC43" s="484"/>
      <c r="AD43" s="484"/>
      <c r="AE43" s="484"/>
      <c r="AF43" s="483"/>
      <c r="AG43" s="483"/>
      <c r="AH43" s="483"/>
      <c r="AI43" s="483"/>
      <c r="AJ43" s="483"/>
      <c r="AK43" s="483"/>
      <c r="AL43" s="483"/>
      <c r="AM43" s="483"/>
      <c r="AN43" s="483"/>
      <c r="AO43" s="483"/>
      <c r="AP43" s="483"/>
      <c r="AQ43" s="483"/>
      <c r="AR43" s="483"/>
      <c r="AS43" s="574"/>
      <c r="AT43" s="574"/>
      <c r="AU43" s="475"/>
      <c r="AV43" s="280"/>
      <c r="AW43" s="280"/>
      <c r="AX43" s="280"/>
      <c r="AY43" s="280"/>
      <c r="AZ43" s="280"/>
      <c r="BA43" s="280"/>
      <c r="BB43" s="280"/>
      <c r="BC43" s="280"/>
      <c r="BD43" s="467"/>
      <c r="BE43" s="623">
        <f t="shared" si="0"/>
        <v>0</v>
      </c>
      <c r="BF43" s="85"/>
    </row>
    <row r="44" spans="2:58" ht="24" customHeight="1">
      <c r="B44" s="753"/>
      <c r="C44" s="700"/>
      <c r="D44" s="482"/>
      <c r="E44" s="483"/>
      <c r="F44" s="483"/>
      <c r="G44" s="483"/>
      <c r="H44" s="483"/>
      <c r="I44" s="483"/>
      <c r="J44" s="483"/>
      <c r="K44" s="483"/>
      <c r="L44" s="484"/>
      <c r="M44" s="484"/>
      <c r="N44" s="484"/>
      <c r="O44" s="484"/>
      <c r="P44" s="484"/>
      <c r="Q44" s="484"/>
      <c r="R44" s="484"/>
      <c r="S44" s="484"/>
      <c r="T44" s="484"/>
      <c r="U44" s="484"/>
      <c r="V44" s="451"/>
      <c r="W44" s="470"/>
      <c r="X44" s="484"/>
      <c r="Y44" s="484"/>
      <c r="Z44" s="484"/>
      <c r="AA44" s="484"/>
      <c r="AB44" s="484"/>
      <c r="AC44" s="484"/>
      <c r="AD44" s="484"/>
      <c r="AE44" s="484"/>
      <c r="AF44" s="483"/>
      <c r="AG44" s="483"/>
      <c r="AH44" s="483"/>
      <c r="AI44" s="483"/>
      <c r="AJ44" s="483"/>
      <c r="AK44" s="483"/>
      <c r="AL44" s="483"/>
      <c r="AM44" s="483"/>
      <c r="AN44" s="483"/>
      <c r="AO44" s="483"/>
      <c r="AP44" s="483"/>
      <c r="AQ44" s="483"/>
      <c r="AR44" s="483"/>
      <c r="AS44" s="574"/>
      <c r="AT44" s="574"/>
      <c r="AU44" s="475"/>
      <c r="AV44" s="280"/>
      <c r="AW44" s="280"/>
      <c r="AX44" s="280"/>
      <c r="AY44" s="280"/>
      <c r="AZ44" s="280"/>
      <c r="BA44" s="280"/>
      <c r="BB44" s="280"/>
      <c r="BC44" s="280"/>
      <c r="BD44" s="467"/>
      <c r="BE44" s="623">
        <f t="shared" si="0"/>
        <v>0</v>
      </c>
      <c r="BF44" s="85"/>
    </row>
    <row r="45" spans="2:58" ht="15" customHeight="1">
      <c r="B45" s="734" t="s">
        <v>308</v>
      </c>
      <c r="C45" s="634" t="s">
        <v>345</v>
      </c>
      <c r="D45" s="465" t="s">
        <v>137</v>
      </c>
      <c r="E45" s="283">
        <v>2</v>
      </c>
      <c r="F45" s="283">
        <v>2</v>
      </c>
      <c r="G45" s="283">
        <v>2</v>
      </c>
      <c r="H45" s="283">
        <v>2</v>
      </c>
      <c r="I45" s="283">
        <v>2</v>
      </c>
      <c r="J45" s="283">
        <v>2</v>
      </c>
      <c r="K45" s="283">
        <v>2</v>
      </c>
      <c r="L45" s="283">
        <v>2</v>
      </c>
      <c r="M45" s="283">
        <v>2</v>
      </c>
      <c r="N45" s="283">
        <v>2</v>
      </c>
      <c r="O45" s="283">
        <v>2</v>
      </c>
      <c r="P45" s="283">
        <v>2</v>
      </c>
      <c r="Q45" s="283">
        <v>2</v>
      </c>
      <c r="R45" s="283">
        <v>2</v>
      </c>
      <c r="S45" s="283">
        <v>2</v>
      </c>
      <c r="T45" s="283">
        <v>2</v>
      </c>
      <c r="U45" s="283">
        <v>2</v>
      </c>
      <c r="V45" s="451"/>
      <c r="W45" s="470"/>
      <c r="X45" s="477">
        <v>2</v>
      </c>
      <c r="Y45" s="477">
        <v>2</v>
      </c>
      <c r="Z45" s="477">
        <v>2</v>
      </c>
      <c r="AA45" s="477">
        <v>2</v>
      </c>
      <c r="AB45" s="477">
        <v>2</v>
      </c>
      <c r="AC45" s="477">
        <v>2</v>
      </c>
      <c r="AD45" s="477">
        <v>2</v>
      </c>
      <c r="AE45" s="477">
        <v>2</v>
      </c>
      <c r="AF45" s="477">
        <v>2</v>
      </c>
      <c r="AG45" s="477">
        <v>2</v>
      </c>
      <c r="AH45" s="477">
        <v>2</v>
      </c>
      <c r="AI45" s="477">
        <v>2</v>
      </c>
      <c r="AJ45" s="477">
        <v>2</v>
      </c>
      <c r="AK45" s="477">
        <v>2</v>
      </c>
      <c r="AL45" s="477">
        <v>2</v>
      </c>
      <c r="AM45" s="477">
        <v>2</v>
      </c>
      <c r="AN45" s="477">
        <v>2</v>
      </c>
      <c r="AO45" s="477">
        <v>2</v>
      </c>
      <c r="AP45" s="477">
        <v>2</v>
      </c>
      <c r="AQ45" s="477">
        <v>2</v>
      </c>
      <c r="AR45" s="477">
        <v>2</v>
      </c>
      <c r="AS45" s="575"/>
      <c r="AT45" s="575"/>
      <c r="AU45" s="478"/>
      <c r="AV45" s="280"/>
      <c r="AW45" s="280"/>
      <c r="AX45" s="280"/>
      <c r="AY45" s="280"/>
      <c r="AZ45" s="280"/>
      <c r="BA45" s="280"/>
      <c r="BB45" s="280"/>
      <c r="BC45" s="280"/>
      <c r="BD45" s="467"/>
      <c r="BE45" s="623">
        <f t="shared" si="0"/>
        <v>76</v>
      </c>
      <c r="BF45" s="85"/>
    </row>
    <row r="46" spans="2:58" ht="15" customHeight="1">
      <c r="B46" s="735"/>
      <c r="C46" s="635"/>
      <c r="D46" s="465" t="s">
        <v>138</v>
      </c>
      <c r="E46" s="473"/>
      <c r="F46" s="473"/>
      <c r="G46" s="473"/>
      <c r="H46" s="473"/>
      <c r="I46" s="473"/>
      <c r="J46" s="473"/>
      <c r="K46" s="473"/>
      <c r="L46" s="472"/>
      <c r="M46" s="472"/>
      <c r="N46" s="472"/>
      <c r="O46" s="472"/>
      <c r="P46" s="472"/>
      <c r="Q46" s="472"/>
      <c r="R46" s="472"/>
      <c r="S46" s="472"/>
      <c r="T46" s="472"/>
      <c r="U46" s="472"/>
      <c r="V46" s="451"/>
      <c r="W46" s="470"/>
      <c r="X46" s="471"/>
      <c r="Y46" s="471"/>
      <c r="Z46" s="472"/>
      <c r="AA46" s="472"/>
      <c r="AB46" s="472"/>
      <c r="AC46" s="472"/>
      <c r="AD46" s="472"/>
      <c r="AE46" s="472"/>
      <c r="AF46" s="468"/>
      <c r="AG46" s="473"/>
      <c r="AH46" s="468"/>
      <c r="AI46" s="473"/>
      <c r="AJ46" s="473"/>
      <c r="AK46" s="473"/>
      <c r="AL46" s="474"/>
      <c r="AM46" s="473"/>
      <c r="AN46" s="473"/>
      <c r="AO46" s="473"/>
      <c r="AP46" s="473"/>
      <c r="AQ46" s="473"/>
      <c r="AR46" s="473"/>
      <c r="AS46" s="574"/>
      <c r="AT46" s="574"/>
      <c r="AU46" s="475"/>
      <c r="AV46" s="280"/>
      <c r="AW46" s="280"/>
      <c r="AX46" s="280"/>
      <c r="AY46" s="280"/>
      <c r="AZ46" s="280"/>
      <c r="BA46" s="280"/>
      <c r="BB46" s="280"/>
      <c r="BC46" s="280"/>
      <c r="BD46" s="467"/>
      <c r="BE46" s="623">
        <f t="shared" si="0"/>
        <v>0</v>
      </c>
      <c r="BF46" s="85"/>
    </row>
    <row r="47" spans="2:58" ht="15" customHeight="1">
      <c r="B47" s="734" t="s">
        <v>309</v>
      </c>
      <c r="C47" s="745" t="s">
        <v>285</v>
      </c>
      <c r="D47" s="465" t="s">
        <v>137</v>
      </c>
      <c r="E47" s="283">
        <v>2</v>
      </c>
      <c r="F47" s="283">
        <v>2</v>
      </c>
      <c r="G47" s="283">
        <v>2</v>
      </c>
      <c r="H47" s="283">
        <v>2</v>
      </c>
      <c r="I47" s="283">
        <v>2</v>
      </c>
      <c r="J47" s="283">
        <v>2</v>
      </c>
      <c r="K47" s="283">
        <v>2</v>
      </c>
      <c r="L47" s="283">
        <v>2</v>
      </c>
      <c r="M47" s="283">
        <v>2</v>
      </c>
      <c r="N47" s="283">
        <v>2</v>
      </c>
      <c r="O47" s="283">
        <v>2</v>
      </c>
      <c r="P47" s="283">
        <v>2</v>
      </c>
      <c r="Q47" s="283">
        <v>2</v>
      </c>
      <c r="R47" s="283">
        <v>2</v>
      </c>
      <c r="S47" s="283">
        <v>2</v>
      </c>
      <c r="T47" s="283">
        <v>2</v>
      </c>
      <c r="U47" s="283">
        <v>2</v>
      </c>
      <c r="V47" s="451"/>
      <c r="W47" s="470"/>
      <c r="X47" s="477">
        <v>2</v>
      </c>
      <c r="Y47" s="477">
        <v>2</v>
      </c>
      <c r="Z47" s="477">
        <v>2</v>
      </c>
      <c r="AA47" s="477">
        <v>2</v>
      </c>
      <c r="AB47" s="477">
        <v>2</v>
      </c>
      <c r="AC47" s="477">
        <v>2</v>
      </c>
      <c r="AD47" s="477">
        <v>2</v>
      </c>
      <c r="AE47" s="477">
        <v>2</v>
      </c>
      <c r="AF47" s="477">
        <v>2</v>
      </c>
      <c r="AG47" s="477">
        <v>2</v>
      </c>
      <c r="AH47" s="477">
        <v>2</v>
      </c>
      <c r="AI47" s="477">
        <v>2</v>
      </c>
      <c r="AJ47" s="477">
        <v>2</v>
      </c>
      <c r="AK47" s="477">
        <v>2</v>
      </c>
      <c r="AL47" s="477">
        <v>2</v>
      </c>
      <c r="AM47" s="477">
        <v>2</v>
      </c>
      <c r="AN47" s="477">
        <v>2</v>
      </c>
      <c r="AO47" s="477">
        <v>2</v>
      </c>
      <c r="AP47" s="477">
        <v>2</v>
      </c>
      <c r="AQ47" s="477">
        <v>2</v>
      </c>
      <c r="AR47" s="477">
        <v>2</v>
      </c>
      <c r="AS47" s="575"/>
      <c r="AT47" s="575"/>
      <c r="AU47" s="478"/>
      <c r="AV47" s="280"/>
      <c r="AW47" s="280"/>
      <c r="AX47" s="280"/>
      <c r="AY47" s="280"/>
      <c r="AZ47" s="280"/>
      <c r="BA47" s="280"/>
      <c r="BB47" s="280"/>
      <c r="BC47" s="280"/>
      <c r="BD47" s="467"/>
      <c r="BE47" s="623">
        <f t="shared" si="0"/>
        <v>76</v>
      </c>
      <c r="BF47" s="85"/>
    </row>
    <row r="48" spans="2:58" ht="15" customHeight="1">
      <c r="B48" s="735"/>
      <c r="C48" s="746"/>
      <c r="D48" s="465" t="s">
        <v>138</v>
      </c>
      <c r="E48" s="473"/>
      <c r="F48" s="473"/>
      <c r="G48" s="473"/>
      <c r="H48" s="473"/>
      <c r="I48" s="473"/>
      <c r="J48" s="473"/>
      <c r="K48" s="473"/>
      <c r="L48" s="472"/>
      <c r="M48" s="472"/>
      <c r="N48" s="472"/>
      <c r="O48" s="472"/>
      <c r="P48" s="472"/>
      <c r="Q48" s="472"/>
      <c r="R48" s="472"/>
      <c r="S48" s="472"/>
      <c r="T48" s="472"/>
      <c r="U48" s="472"/>
      <c r="V48" s="451"/>
      <c r="W48" s="470"/>
      <c r="X48" s="471"/>
      <c r="Y48" s="471"/>
      <c r="Z48" s="472"/>
      <c r="AA48" s="472"/>
      <c r="AB48" s="472"/>
      <c r="AC48" s="472"/>
      <c r="AD48" s="472"/>
      <c r="AE48" s="472"/>
      <c r="AF48" s="468"/>
      <c r="AG48" s="473"/>
      <c r="AH48" s="468"/>
      <c r="AI48" s="473"/>
      <c r="AJ48" s="473"/>
      <c r="AK48" s="473"/>
      <c r="AL48" s="474"/>
      <c r="AM48" s="473"/>
      <c r="AN48" s="473"/>
      <c r="AO48" s="473"/>
      <c r="AP48" s="473"/>
      <c r="AQ48" s="473"/>
      <c r="AR48" s="473"/>
      <c r="AS48" s="574"/>
      <c r="AT48" s="574"/>
      <c r="AU48" s="475"/>
      <c r="AV48" s="280"/>
      <c r="AW48" s="280"/>
      <c r="AX48" s="280"/>
      <c r="AY48" s="280"/>
      <c r="AZ48" s="280"/>
      <c r="BA48" s="280"/>
      <c r="BB48" s="280"/>
      <c r="BC48" s="280"/>
      <c r="BD48" s="467"/>
      <c r="BE48" s="623">
        <f t="shared" si="0"/>
        <v>0</v>
      </c>
      <c r="BF48" s="85"/>
    </row>
    <row r="49" spans="2:58" ht="15" customHeight="1">
      <c r="B49" s="734" t="s">
        <v>310</v>
      </c>
      <c r="C49" s="634" t="s">
        <v>287</v>
      </c>
      <c r="D49" s="465" t="s">
        <v>137</v>
      </c>
      <c r="E49" s="283">
        <v>2</v>
      </c>
      <c r="F49" s="283">
        <v>2</v>
      </c>
      <c r="G49" s="283">
        <v>2</v>
      </c>
      <c r="H49" s="283">
        <v>2</v>
      </c>
      <c r="I49" s="283">
        <v>2</v>
      </c>
      <c r="J49" s="283">
        <v>2</v>
      </c>
      <c r="K49" s="283">
        <v>2</v>
      </c>
      <c r="L49" s="283">
        <v>2</v>
      </c>
      <c r="M49" s="283">
        <v>2</v>
      </c>
      <c r="N49" s="283">
        <v>2</v>
      </c>
      <c r="O49" s="283">
        <v>2</v>
      </c>
      <c r="P49" s="283">
        <v>2</v>
      </c>
      <c r="Q49" s="283">
        <v>2</v>
      </c>
      <c r="R49" s="283">
        <v>2</v>
      </c>
      <c r="S49" s="283">
        <v>2</v>
      </c>
      <c r="T49" s="283">
        <v>2</v>
      </c>
      <c r="U49" s="283">
        <v>2</v>
      </c>
      <c r="V49" s="451"/>
      <c r="W49" s="476"/>
      <c r="X49" s="283">
        <v>2</v>
      </c>
      <c r="Y49" s="283">
        <v>2</v>
      </c>
      <c r="Z49" s="283">
        <v>2</v>
      </c>
      <c r="AA49" s="283">
        <v>2</v>
      </c>
      <c r="AB49" s="283">
        <v>2</v>
      </c>
      <c r="AC49" s="283">
        <v>2</v>
      </c>
      <c r="AD49" s="283">
        <v>2</v>
      </c>
      <c r="AE49" s="283">
        <v>2</v>
      </c>
      <c r="AF49" s="283">
        <v>2</v>
      </c>
      <c r="AG49" s="283">
        <v>2</v>
      </c>
      <c r="AH49" s="283">
        <v>2</v>
      </c>
      <c r="AI49" s="283">
        <v>2</v>
      </c>
      <c r="AJ49" s="283">
        <v>2</v>
      </c>
      <c r="AK49" s="283">
        <v>2</v>
      </c>
      <c r="AL49" s="283">
        <v>2</v>
      </c>
      <c r="AM49" s="283">
        <v>2</v>
      </c>
      <c r="AN49" s="591">
        <v>1</v>
      </c>
      <c r="AO49" s="283"/>
      <c r="AP49" s="283"/>
      <c r="AQ49" s="283"/>
      <c r="AR49" s="283"/>
      <c r="AS49" s="285"/>
      <c r="AT49" s="285"/>
      <c r="AU49" s="284"/>
      <c r="AV49" s="280"/>
      <c r="AW49" s="280"/>
      <c r="AX49" s="280"/>
      <c r="AY49" s="280"/>
      <c r="AZ49" s="280"/>
      <c r="BA49" s="280"/>
      <c r="BB49" s="280"/>
      <c r="BC49" s="280"/>
      <c r="BD49" s="467"/>
      <c r="BE49" s="623">
        <f t="shared" si="0"/>
        <v>67</v>
      </c>
      <c r="BF49" s="85"/>
    </row>
    <row r="50" spans="2:58" ht="15" customHeight="1">
      <c r="B50" s="735"/>
      <c r="C50" s="635"/>
      <c r="D50" s="465" t="s">
        <v>138</v>
      </c>
      <c r="E50" s="473"/>
      <c r="F50" s="473"/>
      <c r="G50" s="473"/>
      <c r="H50" s="473"/>
      <c r="I50" s="473"/>
      <c r="J50" s="473"/>
      <c r="K50" s="473"/>
      <c r="L50" s="472"/>
      <c r="M50" s="472"/>
      <c r="N50" s="472"/>
      <c r="O50" s="472"/>
      <c r="P50" s="472"/>
      <c r="Q50" s="472"/>
      <c r="R50" s="472"/>
      <c r="S50" s="472"/>
      <c r="T50" s="472"/>
      <c r="U50" s="472"/>
      <c r="V50" s="451"/>
      <c r="W50" s="470"/>
      <c r="X50" s="471"/>
      <c r="Y50" s="471"/>
      <c r="Z50" s="472"/>
      <c r="AA50" s="472"/>
      <c r="AB50" s="472"/>
      <c r="AC50" s="472"/>
      <c r="AD50" s="472"/>
      <c r="AE50" s="472"/>
      <c r="AF50" s="468"/>
      <c r="AG50" s="473"/>
      <c r="AH50" s="468"/>
      <c r="AI50" s="473"/>
      <c r="AJ50" s="473"/>
      <c r="AK50" s="473"/>
      <c r="AL50" s="474"/>
      <c r="AM50" s="473"/>
      <c r="AN50" s="473"/>
      <c r="AO50" s="473"/>
      <c r="AP50" s="473"/>
      <c r="AQ50" s="473"/>
      <c r="AR50" s="473"/>
      <c r="AS50" s="574"/>
      <c r="AT50" s="574"/>
      <c r="AU50" s="475"/>
      <c r="AV50" s="280"/>
      <c r="AW50" s="280"/>
      <c r="AX50" s="280"/>
      <c r="AY50" s="280"/>
      <c r="AZ50" s="280"/>
      <c r="BA50" s="280"/>
      <c r="BB50" s="280"/>
      <c r="BC50" s="280"/>
      <c r="BD50" s="467"/>
      <c r="BE50" s="623">
        <f t="shared" si="0"/>
        <v>0</v>
      </c>
      <c r="BF50" s="85"/>
    </row>
    <row r="51" spans="2:58" ht="15" customHeight="1">
      <c r="B51" s="747" t="s">
        <v>311</v>
      </c>
      <c r="C51" s="634" t="s">
        <v>477</v>
      </c>
      <c r="D51" s="465" t="s">
        <v>137</v>
      </c>
      <c r="E51" s="464">
        <v>2</v>
      </c>
      <c r="F51" s="464">
        <v>2</v>
      </c>
      <c r="G51" s="464">
        <v>2</v>
      </c>
      <c r="H51" s="464">
        <v>2</v>
      </c>
      <c r="I51" s="464">
        <v>2</v>
      </c>
      <c r="J51" s="464">
        <v>2</v>
      </c>
      <c r="K51" s="464">
        <v>2</v>
      </c>
      <c r="L51" s="464">
        <v>2</v>
      </c>
      <c r="M51" s="464">
        <v>2</v>
      </c>
      <c r="N51" s="464">
        <v>2</v>
      </c>
      <c r="O51" s="464">
        <v>2</v>
      </c>
      <c r="P51" s="464">
        <v>2</v>
      </c>
      <c r="Q51" s="464">
        <v>2</v>
      </c>
      <c r="R51" s="464">
        <v>2</v>
      </c>
      <c r="S51" s="464">
        <v>2</v>
      </c>
      <c r="T51" s="464">
        <v>2</v>
      </c>
      <c r="U51" s="464">
        <v>2</v>
      </c>
      <c r="V51" s="451"/>
      <c r="W51" s="470"/>
      <c r="X51" s="480">
        <v>3</v>
      </c>
      <c r="Y51" s="480">
        <v>3</v>
      </c>
      <c r="Z51" s="480">
        <v>3</v>
      </c>
      <c r="AA51" s="480">
        <v>3</v>
      </c>
      <c r="AB51" s="480">
        <v>3</v>
      </c>
      <c r="AC51" s="480">
        <v>3</v>
      </c>
      <c r="AD51" s="480">
        <v>3</v>
      </c>
      <c r="AE51" s="480">
        <v>3</v>
      </c>
      <c r="AF51" s="480">
        <v>3</v>
      </c>
      <c r="AG51" s="480">
        <v>3</v>
      </c>
      <c r="AH51" s="480">
        <v>3</v>
      </c>
      <c r="AI51" s="480">
        <v>3</v>
      </c>
      <c r="AJ51" s="480">
        <v>3</v>
      </c>
      <c r="AK51" s="480">
        <v>3</v>
      </c>
      <c r="AL51" s="480">
        <v>3</v>
      </c>
      <c r="AM51" s="480">
        <v>3</v>
      </c>
      <c r="AN51" s="595">
        <v>4</v>
      </c>
      <c r="AO51" s="480">
        <v>3</v>
      </c>
      <c r="AP51" s="480">
        <v>3</v>
      </c>
      <c r="AQ51" s="480">
        <v>3</v>
      </c>
      <c r="AR51" s="480">
        <v>3</v>
      </c>
      <c r="AS51" s="576"/>
      <c r="AT51" s="576"/>
      <c r="AU51" s="481"/>
      <c r="AV51" s="280"/>
      <c r="AW51" s="280"/>
      <c r="AX51" s="280"/>
      <c r="AY51" s="280"/>
      <c r="AZ51" s="280"/>
      <c r="BA51" s="280"/>
      <c r="BB51" s="280"/>
      <c r="BC51" s="280"/>
      <c r="BD51" s="467"/>
      <c r="BE51" s="623">
        <f t="shared" si="0"/>
        <v>98</v>
      </c>
      <c r="BF51" s="85"/>
    </row>
    <row r="52" spans="2:58" ht="15" customHeight="1">
      <c r="B52" s="748"/>
      <c r="C52" s="635"/>
      <c r="D52" s="465" t="s">
        <v>138</v>
      </c>
      <c r="E52" s="473"/>
      <c r="F52" s="473"/>
      <c r="G52" s="473"/>
      <c r="H52" s="473"/>
      <c r="I52" s="473"/>
      <c r="J52" s="473"/>
      <c r="K52" s="473"/>
      <c r="L52" s="472"/>
      <c r="M52" s="472"/>
      <c r="N52" s="472"/>
      <c r="O52" s="472"/>
      <c r="P52" s="472"/>
      <c r="Q52" s="472"/>
      <c r="R52" s="472"/>
      <c r="S52" s="472"/>
      <c r="T52" s="472"/>
      <c r="U52" s="472"/>
      <c r="V52" s="451"/>
      <c r="W52" s="470"/>
      <c r="X52" s="471"/>
      <c r="Y52" s="471"/>
      <c r="Z52" s="472"/>
      <c r="AA52" s="472"/>
      <c r="AB52" s="472"/>
      <c r="AC52" s="472"/>
      <c r="AD52" s="472"/>
      <c r="AE52" s="472"/>
      <c r="AF52" s="468"/>
      <c r="AG52" s="473"/>
      <c r="AH52" s="468"/>
      <c r="AI52" s="473"/>
      <c r="AJ52" s="473"/>
      <c r="AK52" s="473"/>
      <c r="AL52" s="474"/>
      <c r="AM52" s="473"/>
      <c r="AN52" s="485"/>
      <c r="AO52" s="485"/>
      <c r="AP52" s="485"/>
      <c r="AQ52" s="485"/>
      <c r="AR52" s="485"/>
      <c r="AS52" s="577"/>
      <c r="AT52" s="577"/>
      <c r="AU52" s="486"/>
      <c r="AV52" s="280"/>
      <c r="AW52" s="280"/>
      <c r="AX52" s="280"/>
      <c r="AY52" s="280"/>
      <c r="AZ52" s="280"/>
      <c r="BA52" s="280"/>
      <c r="BB52" s="280"/>
      <c r="BC52" s="280"/>
      <c r="BD52" s="467"/>
      <c r="BE52" s="623">
        <f t="shared" si="0"/>
        <v>0</v>
      </c>
      <c r="BF52" s="85"/>
    </row>
    <row r="53" spans="2:58" ht="15" customHeight="1">
      <c r="B53" s="739" t="s">
        <v>312</v>
      </c>
      <c r="C53" s="636" t="s">
        <v>293</v>
      </c>
      <c r="D53" s="465"/>
      <c r="E53" s="283">
        <v>3</v>
      </c>
      <c r="F53" s="283">
        <v>3</v>
      </c>
      <c r="G53" s="283">
        <v>3</v>
      </c>
      <c r="H53" s="283">
        <v>3</v>
      </c>
      <c r="I53" s="283">
        <v>3</v>
      </c>
      <c r="J53" s="283">
        <v>3</v>
      </c>
      <c r="K53" s="283">
        <v>3</v>
      </c>
      <c r="L53" s="283">
        <v>3</v>
      </c>
      <c r="M53" s="283">
        <v>3</v>
      </c>
      <c r="N53" s="283">
        <v>3</v>
      </c>
      <c r="O53" s="283">
        <v>3</v>
      </c>
      <c r="P53" s="283">
        <v>3</v>
      </c>
      <c r="Q53" s="283">
        <v>3</v>
      </c>
      <c r="R53" s="283">
        <v>3</v>
      </c>
      <c r="S53" s="283">
        <v>3</v>
      </c>
      <c r="T53" s="283">
        <v>3</v>
      </c>
      <c r="U53" s="283">
        <v>3</v>
      </c>
      <c r="V53" s="451"/>
      <c r="W53" s="470"/>
      <c r="X53" s="477">
        <v>1</v>
      </c>
      <c r="Y53" s="477">
        <v>1</v>
      </c>
      <c r="Z53" s="477">
        <v>1</v>
      </c>
      <c r="AA53" s="477">
        <v>1</v>
      </c>
      <c r="AB53" s="477">
        <v>1</v>
      </c>
      <c r="AC53" s="477">
        <v>1</v>
      </c>
      <c r="AD53" s="477">
        <v>1</v>
      </c>
      <c r="AE53" s="477">
        <v>1</v>
      </c>
      <c r="AF53" s="477">
        <v>1</v>
      </c>
      <c r="AG53" s="477">
        <v>1</v>
      </c>
      <c r="AH53" s="477">
        <v>1</v>
      </c>
      <c r="AI53" s="477">
        <v>1</v>
      </c>
      <c r="AJ53" s="477">
        <v>1</v>
      </c>
      <c r="AK53" s="477">
        <v>1</v>
      </c>
      <c r="AL53" s="477">
        <v>1</v>
      </c>
      <c r="AM53" s="477">
        <v>1</v>
      </c>
      <c r="AN53" s="477">
        <v>1</v>
      </c>
      <c r="AO53" s="477">
        <v>1</v>
      </c>
      <c r="AP53" s="477">
        <v>1</v>
      </c>
      <c r="AQ53" s="477">
        <v>1</v>
      </c>
      <c r="AR53" s="477">
        <v>1</v>
      </c>
      <c r="AS53" s="575"/>
      <c r="AT53" s="575"/>
      <c r="AU53" s="486"/>
      <c r="AV53" s="464"/>
      <c r="AW53" s="280"/>
      <c r="AX53" s="280"/>
      <c r="AY53" s="280"/>
      <c r="AZ53" s="280"/>
      <c r="BA53" s="280"/>
      <c r="BB53" s="280"/>
      <c r="BC53" s="280"/>
      <c r="BD53" s="467"/>
      <c r="BE53" s="623">
        <f t="shared" si="0"/>
        <v>72</v>
      </c>
      <c r="BF53" s="85"/>
    </row>
    <row r="54" spans="2:58" ht="15" customHeight="1">
      <c r="B54" s="740"/>
      <c r="C54" s="637"/>
      <c r="D54" s="465"/>
      <c r="E54" s="473"/>
      <c r="F54" s="473"/>
      <c r="G54" s="473"/>
      <c r="H54" s="473"/>
      <c r="I54" s="473"/>
      <c r="J54" s="473"/>
      <c r="K54" s="473"/>
      <c r="L54" s="472"/>
      <c r="M54" s="472"/>
      <c r="N54" s="472"/>
      <c r="O54" s="472"/>
      <c r="P54" s="472"/>
      <c r="Q54" s="472"/>
      <c r="R54" s="472"/>
      <c r="S54" s="472"/>
      <c r="T54" s="472"/>
      <c r="U54" s="472"/>
      <c r="V54" s="451"/>
      <c r="W54" s="470"/>
      <c r="X54" s="471"/>
      <c r="Y54" s="471"/>
      <c r="Z54" s="472"/>
      <c r="AA54" s="472"/>
      <c r="AB54" s="472"/>
      <c r="AC54" s="472"/>
      <c r="AD54" s="472"/>
      <c r="AE54" s="472"/>
      <c r="AF54" s="468"/>
      <c r="AG54" s="473"/>
      <c r="AH54" s="468"/>
      <c r="AI54" s="473"/>
      <c r="AJ54" s="473"/>
      <c r="AK54" s="473"/>
      <c r="AL54" s="474"/>
      <c r="AM54" s="473"/>
      <c r="AN54" s="485"/>
      <c r="AO54" s="485"/>
      <c r="AP54" s="485"/>
      <c r="AQ54" s="485"/>
      <c r="AR54" s="485"/>
      <c r="AS54" s="577"/>
      <c r="AT54" s="577"/>
      <c r="AU54" s="486"/>
      <c r="AV54" s="280"/>
      <c r="AW54" s="280"/>
      <c r="AX54" s="280"/>
      <c r="AY54" s="280"/>
      <c r="AZ54" s="280"/>
      <c r="BA54" s="280"/>
      <c r="BB54" s="280"/>
      <c r="BC54" s="280"/>
      <c r="BD54" s="467"/>
      <c r="BE54" s="623">
        <f t="shared" si="0"/>
        <v>0</v>
      </c>
      <c r="BF54" s="85"/>
    </row>
    <row r="55" spans="2:58" ht="15" customHeight="1">
      <c r="B55" s="739"/>
      <c r="C55" s="631"/>
      <c r="D55" s="465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451"/>
      <c r="W55" s="470"/>
      <c r="X55" s="477"/>
      <c r="Y55" s="477"/>
      <c r="Z55" s="477"/>
      <c r="AA55" s="477"/>
      <c r="AB55" s="477"/>
      <c r="AC55" s="477"/>
      <c r="AD55" s="477"/>
      <c r="AE55" s="477"/>
      <c r="AF55" s="477"/>
      <c r="AG55" s="477"/>
      <c r="AH55" s="477"/>
      <c r="AI55" s="477"/>
      <c r="AJ55" s="477"/>
      <c r="AK55" s="477"/>
      <c r="AL55" s="477"/>
      <c r="AM55" s="477"/>
      <c r="AN55" s="477"/>
      <c r="AO55" s="477"/>
      <c r="AP55" s="477"/>
      <c r="AQ55" s="477"/>
      <c r="AR55" s="477"/>
      <c r="AS55" s="575"/>
      <c r="AT55" s="575"/>
      <c r="AU55" s="486"/>
      <c r="AV55" s="280"/>
      <c r="AW55" s="280"/>
      <c r="AX55" s="280"/>
      <c r="AY55" s="280"/>
      <c r="AZ55" s="280"/>
      <c r="BA55" s="280"/>
      <c r="BB55" s="280"/>
      <c r="BC55" s="280"/>
      <c r="BD55" s="467"/>
      <c r="BE55" s="623">
        <f t="shared" si="0"/>
        <v>0</v>
      </c>
      <c r="BF55" s="85"/>
    </row>
    <row r="56" spans="2:58" ht="15" customHeight="1">
      <c r="B56" s="740"/>
      <c r="C56" s="632"/>
      <c r="D56" s="465"/>
      <c r="E56" s="473"/>
      <c r="F56" s="473"/>
      <c r="G56" s="473"/>
      <c r="H56" s="473"/>
      <c r="I56" s="473"/>
      <c r="J56" s="473"/>
      <c r="K56" s="473"/>
      <c r="L56" s="472"/>
      <c r="M56" s="472"/>
      <c r="N56" s="472"/>
      <c r="O56" s="472"/>
      <c r="P56" s="472"/>
      <c r="Q56" s="472"/>
      <c r="R56" s="472"/>
      <c r="S56" s="472"/>
      <c r="T56" s="472"/>
      <c r="U56" s="472"/>
      <c r="V56" s="451"/>
      <c r="W56" s="470"/>
      <c r="X56" s="471"/>
      <c r="Y56" s="471"/>
      <c r="Z56" s="472"/>
      <c r="AA56" s="472"/>
      <c r="AB56" s="472"/>
      <c r="AC56" s="472"/>
      <c r="AD56" s="472"/>
      <c r="AE56" s="472"/>
      <c r="AF56" s="468"/>
      <c r="AG56" s="473"/>
      <c r="AH56" s="468"/>
      <c r="AI56" s="473"/>
      <c r="AJ56" s="473"/>
      <c r="AK56" s="473"/>
      <c r="AL56" s="474"/>
      <c r="AM56" s="473"/>
      <c r="AN56" s="485"/>
      <c r="AO56" s="485"/>
      <c r="AP56" s="485"/>
      <c r="AQ56" s="485"/>
      <c r="AR56" s="485"/>
      <c r="AS56" s="577"/>
      <c r="AT56" s="577"/>
      <c r="AU56" s="486"/>
      <c r="AV56" s="280"/>
      <c r="AW56" s="280"/>
      <c r="AX56" s="280"/>
      <c r="AY56" s="280"/>
      <c r="AZ56" s="280"/>
      <c r="BA56" s="280"/>
      <c r="BB56" s="280"/>
      <c r="BC56" s="280"/>
      <c r="BD56" s="467"/>
      <c r="BE56" s="623">
        <f t="shared" si="0"/>
        <v>0</v>
      </c>
      <c r="BF56" s="85"/>
    </row>
    <row r="57" spans="2:58" ht="15" customHeight="1">
      <c r="B57" s="741" t="s">
        <v>319</v>
      </c>
      <c r="C57" s="743" t="s">
        <v>326</v>
      </c>
      <c r="D57" s="487" t="s">
        <v>137</v>
      </c>
      <c r="E57" s="488"/>
      <c r="F57" s="488"/>
      <c r="G57" s="488"/>
      <c r="H57" s="488"/>
      <c r="I57" s="488"/>
      <c r="J57" s="488"/>
      <c r="K57" s="488"/>
      <c r="L57" s="489"/>
      <c r="M57" s="489"/>
      <c r="N57" s="489"/>
      <c r="O57" s="489"/>
      <c r="P57" s="489"/>
      <c r="Q57" s="489"/>
      <c r="R57" s="489"/>
      <c r="S57" s="489"/>
      <c r="T57" s="489"/>
      <c r="U57" s="489"/>
      <c r="V57" s="451"/>
      <c r="W57" s="470"/>
      <c r="X57" s="487"/>
      <c r="Y57" s="487"/>
      <c r="Z57" s="489"/>
      <c r="AA57" s="489"/>
      <c r="AB57" s="489"/>
      <c r="AC57" s="489"/>
      <c r="AD57" s="489"/>
      <c r="AE57" s="489"/>
      <c r="AF57" s="488"/>
      <c r="AG57" s="488"/>
      <c r="AH57" s="488"/>
      <c r="AI57" s="488"/>
      <c r="AJ57" s="488"/>
      <c r="AK57" s="488"/>
      <c r="AL57" s="488"/>
      <c r="AM57" s="488"/>
      <c r="AN57" s="488"/>
      <c r="AO57" s="488"/>
      <c r="AP57" s="488"/>
      <c r="AQ57" s="488"/>
      <c r="AR57" s="488"/>
      <c r="AS57" s="578"/>
      <c r="AT57" s="578"/>
      <c r="AU57" s="490"/>
      <c r="AV57" s="280"/>
      <c r="AW57" s="280"/>
      <c r="AX57" s="280"/>
      <c r="AY57" s="280"/>
      <c r="AZ57" s="280"/>
      <c r="BA57" s="280"/>
      <c r="BB57" s="280"/>
      <c r="BC57" s="280"/>
      <c r="BD57" s="467"/>
      <c r="BE57" s="623">
        <f t="shared" si="0"/>
        <v>0</v>
      </c>
      <c r="BF57" s="84"/>
    </row>
    <row r="58" spans="2:58" ht="26.25" customHeight="1">
      <c r="B58" s="742"/>
      <c r="C58" s="744"/>
      <c r="D58" s="487" t="s">
        <v>138</v>
      </c>
      <c r="E58" s="397"/>
      <c r="F58" s="397"/>
      <c r="G58" s="397"/>
      <c r="H58" s="397"/>
      <c r="I58" s="397"/>
      <c r="J58" s="397"/>
      <c r="K58" s="397"/>
      <c r="L58" s="487"/>
      <c r="M58" s="487"/>
      <c r="N58" s="487"/>
      <c r="O58" s="487"/>
      <c r="P58" s="487"/>
      <c r="Q58" s="487"/>
      <c r="R58" s="487"/>
      <c r="S58" s="487"/>
      <c r="T58" s="487"/>
      <c r="U58" s="487"/>
      <c r="V58" s="451"/>
      <c r="W58" s="470"/>
      <c r="X58" s="487"/>
      <c r="Y58" s="487"/>
      <c r="Z58" s="487"/>
      <c r="AA58" s="487"/>
      <c r="AB58" s="487"/>
      <c r="AC58" s="487"/>
      <c r="AD58" s="487"/>
      <c r="AE58" s="487"/>
      <c r="AF58" s="397"/>
      <c r="AG58" s="397"/>
      <c r="AH58" s="397"/>
      <c r="AI58" s="397"/>
      <c r="AJ58" s="397"/>
      <c r="AK58" s="397"/>
      <c r="AL58" s="397"/>
      <c r="AM58" s="397"/>
      <c r="AN58" s="397"/>
      <c r="AO58" s="397"/>
      <c r="AP58" s="397"/>
      <c r="AQ58" s="397"/>
      <c r="AR58" s="397"/>
      <c r="AS58" s="573"/>
      <c r="AT58" s="573"/>
      <c r="AU58" s="466"/>
      <c r="AV58" s="280"/>
      <c r="AW58" s="280"/>
      <c r="AX58" s="280"/>
      <c r="AY58" s="280"/>
      <c r="AZ58" s="280"/>
      <c r="BA58" s="280"/>
      <c r="BB58" s="280"/>
      <c r="BC58" s="280"/>
      <c r="BD58" s="467"/>
      <c r="BE58" s="623">
        <f t="shared" si="0"/>
        <v>0</v>
      </c>
      <c r="BF58" s="84"/>
    </row>
    <row r="59" spans="2:58" ht="15" customHeight="1">
      <c r="B59" s="734" t="s">
        <v>320</v>
      </c>
      <c r="C59" s="634" t="s">
        <v>321</v>
      </c>
      <c r="D59" s="465" t="s">
        <v>137</v>
      </c>
      <c r="E59" s="283">
        <v>3</v>
      </c>
      <c r="F59" s="283">
        <v>3</v>
      </c>
      <c r="G59" s="283">
        <v>3</v>
      </c>
      <c r="H59" s="283">
        <v>3</v>
      </c>
      <c r="I59" s="283">
        <v>3</v>
      </c>
      <c r="J59" s="283">
        <v>3</v>
      </c>
      <c r="K59" s="283">
        <v>3</v>
      </c>
      <c r="L59" s="283">
        <v>3</v>
      </c>
      <c r="M59" s="283">
        <v>3</v>
      </c>
      <c r="N59" s="283">
        <v>3</v>
      </c>
      <c r="O59" s="283">
        <v>3</v>
      </c>
      <c r="P59" s="283">
        <v>3</v>
      </c>
      <c r="Q59" s="283">
        <v>3</v>
      </c>
      <c r="R59" s="283">
        <v>3</v>
      </c>
      <c r="S59" s="283">
        <v>3</v>
      </c>
      <c r="T59" s="283">
        <v>3</v>
      </c>
      <c r="U59" s="283">
        <v>3</v>
      </c>
      <c r="V59" s="451"/>
      <c r="W59" s="470"/>
      <c r="X59" s="477"/>
      <c r="Y59" s="477"/>
      <c r="Z59" s="477"/>
      <c r="AA59" s="477"/>
      <c r="AB59" s="477"/>
      <c r="AC59" s="477"/>
      <c r="AD59" s="477"/>
      <c r="AE59" s="477"/>
      <c r="AF59" s="477"/>
      <c r="AG59" s="477"/>
      <c r="AH59" s="477"/>
      <c r="AI59" s="477"/>
      <c r="AJ59" s="477"/>
      <c r="AK59" s="477"/>
      <c r="AL59" s="477"/>
      <c r="AM59" s="477"/>
      <c r="AN59" s="477"/>
      <c r="AO59" s="477"/>
      <c r="AP59" s="477"/>
      <c r="AQ59" s="477"/>
      <c r="AR59" s="477"/>
      <c r="AS59" s="575"/>
      <c r="AT59" s="575"/>
      <c r="AU59" s="478"/>
      <c r="AV59" s="280"/>
      <c r="AW59" s="280"/>
      <c r="AX59" s="280"/>
      <c r="AY59" s="280"/>
      <c r="AZ59" s="280"/>
      <c r="BA59" s="280"/>
      <c r="BB59" s="280"/>
      <c r="BC59" s="280"/>
      <c r="BD59" s="467"/>
      <c r="BE59" s="623">
        <f t="shared" si="0"/>
        <v>51</v>
      </c>
      <c r="BF59" s="85"/>
    </row>
    <row r="60" spans="2:58" ht="15" customHeight="1">
      <c r="B60" s="735"/>
      <c r="C60" s="635"/>
      <c r="D60" s="465" t="s">
        <v>138</v>
      </c>
      <c r="E60" s="491"/>
      <c r="F60" s="491"/>
      <c r="G60" s="491"/>
      <c r="H60" s="491"/>
      <c r="I60" s="491"/>
      <c r="J60" s="491"/>
      <c r="K60" s="491"/>
      <c r="L60" s="471"/>
      <c r="M60" s="471"/>
      <c r="N60" s="471"/>
      <c r="O60" s="471"/>
      <c r="P60" s="471"/>
      <c r="Q60" s="471"/>
      <c r="R60" s="471"/>
      <c r="S60" s="471"/>
      <c r="T60" s="471"/>
      <c r="U60" s="471"/>
      <c r="V60" s="451"/>
      <c r="W60" s="470"/>
      <c r="X60" s="471"/>
      <c r="Y60" s="471"/>
      <c r="Z60" s="471"/>
      <c r="AA60" s="471"/>
      <c r="AB60" s="471"/>
      <c r="AC60" s="471"/>
      <c r="AD60" s="471"/>
      <c r="AE60" s="471"/>
      <c r="AF60" s="468"/>
      <c r="AG60" s="491"/>
      <c r="AH60" s="468"/>
      <c r="AI60" s="491"/>
      <c r="AJ60" s="491"/>
      <c r="AK60" s="491"/>
      <c r="AL60" s="474"/>
      <c r="AM60" s="491"/>
      <c r="AN60" s="491"/>
      <c r="AO60" s="491"/>
      <c r="AP60" s="491"/>
      <c r="AQ60" s="491"/>
      <c r="AR60" s="491"/>
      <c r="AS60" s="574"/>
      <c r="AT60" s="574"/>
      <c r="AU60" s="475"/>
      <c r="AV60" s="280"/>
      <c r="AW60" s="280"/>
      <c r="AX60" s="280"/>
      <c r="AY60" s="280"/>
      <c r="AZ60" s="280"/>
      <c r="BA60" s="280"/>
      <c r="BB60" s="280"/>
      <c r="BC60" s="280"/>
      <c r="BD60" s="467"/>
      <c r="BE60" s="623">
        <f t="shared" si="0"/>
        <v>0</v>
      </c>
      <c r="BF60" s="85"/>
    </row>
    <row r="61" spans="2:58" ht="15" customHeight="1">
      <c r="B61" s="734" t="s">
        <v>399</v>
      </c>
      <c r="C61" s="634" t="s">
        <v>322</v>
      </c>
      <c r="D61" s="465" t="s">
        <v>137</v>
      </c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451"/>
      <c r="W61" s="470"/>
      <c r="X61" s="477">
        <v>2</v>
      </c>
      <c r="Y61" s="477">
        <v>2</v>
      </c>
      <c r="Z61" s="477">
        <v>2</v>
      </c>
      <c r="AA61" s="477">
        <v>2</v>
      </c>
      <c r="AB61" s="477">
        <v>2</v>
      </c>
      <c r="AC61" s="477">
        <v>2</v>
      </c>
      <c r="AD61" s="477">
        <v>2</v>
      </c>
      <c r="AE61" s="477">
        <v>2</v>
      </c>
      <c r="AF61" s="477">
        <v>2</v>
      </c>
      <c r="AG61" s="477">
        <v>2</v>
      </c>
      <c r="AH61" s="477">
        <v>2</v>
      </c>
      <c r="AI61" s="477">
        <v>2</v>
      </c>
      <c r="AJ61" s="477">
        <v>2</v>
      </c>
      <c r="AK61" s="477">
        <v>2</v>
      </c>
      <c r="AL61" s="477">
        <v>2</v>
      </c>
      <c r="AM61" s="477">
        <v>2</v>
      </c>
      <c r="AN61" s="477">
        <v>2</v>
      </c>
      <c r="AO61" s="477">
        <v>2</v>
      </c>
      <c r="AP61" s="477">
        <v>2</v>
      </c>
      <c r="AQ61" s="477">
        <v>2</v>
      </c>
      <c r="AR61" s="477">
        <v>2</v>
      </c>
      <c r="AS61" s="575"/>
      <c r="AT61" s="575"/>
      <c r="AU61" s="475"/>
      <c r="AV61" s="280"/>
      <c r="AW61" s="280"/>
      <c r="AX61" s="280"/>
      <c r="AY61" s="280"/>
      <c r="AZ61" s="280"/>
      <c r="BA61" s="280"/>
      <c r="BB61" s="280"/>
      <c r="BC61" s="280"/>
      <c r="BD61" s="467"/>
      <c r="BE61" s="623">
        <f t="shared" si="0"/>
        <v>42</v>
      </c>
      <c r="BF61" s="85"/>
    </row>
    <row r="62" spans="2:58" ht="15" customHeight="1">
      <c r="B62" s="735"/>
      <c r="C62" s="635"/>
      <c r="D62" s="465" t="s">
        <v>138</v>
      </c>
      <c r="E62" s="491"/>
      <c r="F62" s="491"/>
      <c r="G62" s="491"/>
      <c r="H62" s="491"/>
      <c r="I62" s="491"/>
      <c r="J62" s="491"/>
      <c r="K62" s="491"/>
      <c r="L62" s="471"/>
      <c r="M62" s="471"/>
      <c r="N62" s="471"/>
      <c r="O62" s="471"/>
      <c r="P62" s="471"/>
      <c r="Q62" s="471"/>
      <c r="R62" s="471"/>
      <c r="S62" s="471"/>
      <c r="T62" s="471"/>
      <c r="U62" s="471"/>
      <c r="V62" s="451"/>
      <c r="W62" s="470"/>
      <c r="X62" s="471"/>
      <c r="Y62" s="471"/>
      <c r="Z62" s="471"/>
      <c r="AA62" s="471"/>
      <c r="AB62" s="471"/>
      <c r="AC62" s="471"/>
      <c r="AD62" s="471"/>
      <c r="AE62" s="471"/>
      <c r="AF62" s="468"/>
      <c r="AG62" s="491"/>
      <c r="AH62" s="468"/>
      <c r="AI62" s="491"/>
      <c r="AJ62" s="491"/>
      <c r="AK62" s="491"/>
      <c r="AL62" s="474"/>
      <c r="AM62" s="491"/>
      <c r="AN62" s="491"/>
      <c r="AO62" s="491"/>
      <c r="AP62" s="491"/>
      <c r="AQ62" s="491"/>
      <c r="AR62" s="491"/>
      <c r="AS62" s="574"/>
      <c r="AT62" s="574"/>
      <c r="AU62" s="475"/>
      <c r="AV62" s="280"/>
      <c r="AW62" s="280"/>
      <c r="AX62" s="280"/>
      <c r="AY62" s="280"/>
      <c r="AZ62" s="280"/>
      <c r="BA62" s="280"/>
      <c r="BB62" s="280"/>
      <c r="BC62" s="280"/>
      <c r="BD62" s="467"/>
      <c r="BE62" s="623">
        <f t="shared" si="0"/>
        <v>0</v>
      </c>
      <c r="BF62" s="85"/>
    </row>
    <row r="63" spans="2:58" ht="15" customHeight="1">
      <c r="B63" s="732" t="s">
        <v>140</v>
      </c>
      <c r="C63" s="646" t="s">
        <v>327</v>
      </c>
      <c r="D63" s="492" t="s">
        <v>137</v>
      </c>
      <c r="E63" s="493"/>
      <c r="F63" s="494"/>
      <c r="G63" s="494"/>
      <c r="H63" s="494"/>
      <c r="I63" s="494"/>
      <c r="J63" s="494"/>
      <c r="K63" s="494"/>
      <c r="L63" s="495"/>
      <c r="M63" s="495"/>
      <c r="N63" s="495"/>
      <c r="O63" s="495"/>
      <c r="P63" s="495"/>
      <c r="Q63" s="495"/>
      <c r="R63" s="495"/>
      <c r="S63" s="495"/>
      <c r="T63" s="495"/>
      <c r="U63" s="495"/>
      <c r="V63" s="451"/>
      <c r="W63" s="470"/>
      <c r="X63" s="496"/>
      <c r="Y63" s="496"/>
      <c r="Z63" s="495"/>
      <c r="AA63" s="495"/>
      <c r="AB63" s="495"/>
      <c r="AC63" s="495"/>
      <c r="AD63" s="495"/>
      <c r="AE63" s="495"/>
      <c r="AF63" s="495"/>
      <c r="AG63" s="495"/>
      <c r="AH63" s="495"/>
      <c r="AI63" s="495"/>
      <c r="AJ63" s="494"/>
      <c r="AK63" s="494"/>
      <c r="AL63" s="494"/>
      <c r="AM63" s="494"/>
      <c r="AN63" s="494"/>
      <c r="AO63" s="494"/>
      <c r="AP63" s="494"/>
      <c r="AQ63" s="494"/>
      <c r="AR63" s="494"/>
      <c r="AS63" s="579"/>
      <c r="AT63" s="579"/>
      <c r="AU63" s="497"/>
      <c r="AV63" s="280"/>
      <c r="AW63" s="280"/>
      <c r="AX63" s="280"/>
      <c r="AY63" s="280"/>
      <c r="AZ63" s="280"/>
      <c r="BA63" s="280"/>
      <c r="BB63" s="280"/>
      <c r="BC63" s="280"/>
      <c r="BD63" s="467"/>
      <c r="BE63" s="623">
        <f t="shared" si="0"/>
        <v>0</v>
      </c>
      <c r="BF63" s="81"/>
    </row>
    <row r="64" spans="2:58" ht="15" customHeight="1">
      <c r="B64" s="733"/>
      <c r="C64" s="647"/>
      <c r="D64" s="492" t="s">
        <v>138</v>
      </c>
      <c r="E64" s="498"/>
      <c r="F64" s="499"/>
      <c r="G64" s="499"/>
      <c r="H64" s="499"/>
      <c r="I64" s="499"/>
      <c r="J64" s="499"/>
      <c r="K64" s="499"/>
      <c r="L64" s="496"/>
      <c r="M64" s="496"/>
      <c r="N64" s="496"/>
      <c r="O64" s="496"/>
      <c r="P64" s="496"/>
      <c r="Q64" s="496"/>
      <c r="R64" s="496"/>
      <c r="S64" s="496"/>
      <c r="T64" s="496"/>
      <c r="U64" s="496"/>
      <c r="V64" s="451"/>
      <c r="W64" s="470"/>
      <c r="X64" s="496"/>
      <c r="Y64" s="496"/>
      <c r="Z64" s="496"/>
      <c r="AA64" s="496"/>
      <c r="AB64" s="496"/>
      <c r="AC64" s="496"/>
      <c r="AD64" s="496"/>
      <c r="AE64" s="496"/>
      <c r="AF64" s="496"/>
      <c r="AG64" s="496"/>
      <c r="AH64" s="496"/>
      <c r="AI64" s="496"/>
      <c r="AJ64" s="499"/>
      <c r="AK64" s="499"/>
      <c r="AL64" s="499"/>
      <c r="AM64" s="499"/>
      <c r="AN64" s="499"/>
      <c r="AO64" s="499"/>
      <c r="AP64" s="499"/>
      <c r="AQ64" s="499"/>
      <c r="AR64" s="499"/>
      <c r="AS64" s="573"/>
      <c r="AT64" s="573"/>
      <c r="AU64" s="466"/>
      <c r="AV64" s="280"/>
      <c r="AW64" s="280"/>
      <c r="AX64" s="280"/>
      <c r="AY64" s="280"/>
      <c r="AZ64" s="280"/>
      <c r="BA64" s="280"/>
      <c r="BB64" s="280"/>
      <c r="BC64" s="280"/>
      <c r="BD64" s="467"/>
      <c r="BE64" s="623">
        <f t="shared" si="0"/>
        <v>0</v>
      </c>
      <c r="BF64" s="81"/>
    </row>
    <row r="65" spans="2:59" ht="15" customHeight="1">
      <c r="B65" s="725" t="s">
        <v>73</v>
      </c>
      <c r="C65" s="631" t="s">
        <v>355</v>
      </c>
      <c r="D65" s="487" t="s">
        <v>137</v>
      </c>
      <c r="E65" s="283">
        <v>2</v>
      </c>
      <c r="F65" s="283">
        <v>2</v>
      </c>
      <c r="G65" s="283">
        <v>2</v>
      </c>
      <c r="H65" s="283">
        <v>2</v>
      </c>
      <c r="I65" s="283">
        <v>2</v>
      </c>
      <c r="J65" s="283">
        <v>2</v>
      </c>
      <c r="K65" s="283">
        <v>2</v>
      </c>
      <c r="L65" s="283">
        <v>2</v>
      </c>
      <c r="M65" s="283">
        <v>2</v>
      </c>
      <c r="N65" s="283">
        <v>1</v>
      </c>
      <c r="O65" s="283">
        <v>1</v>
      </c>
      <c r="P65" s="283">
        <v>1</v>
      </c>
      <c r="Q65" s="283">
        <v>1</v>
      </c>
      <c r="R65" s="283">
        <v>1</v>
      </c>
      <c r="S65" s="283">
        <v>1</v>
      </c>
      <c r="T65" s="283">
        <v>1</v>
      </c>
      <c r="U65" s="283">
        <v>1</v>
      </c>
      <c r="V65" s="451"/>
      <c r="W65" s="470"/>
      <c r="X65" s="477">
        <v>1</v>
      </c>
      <c r="Y65" s="477">
        <v>1</v>
      </c>
      <c r="Z65" s="477">
        <v>1</v>
      </c>
      <c r="AA65" s="477">
        <v>1</v>
      </c>
      <c r="AB65" s="477">
        <v>1</v>
      </c>
      <c r="AC65" s="477">
        <v>1</v>
      </c>
      <c r="AD65" s="477">
        <v>1</v>
      </c>
      <c r="AE65" s="477">
        <v>1</v>
      </c>
      <c r="AF65" s="477">
        <v>1</v>
      </c>
      <c r="AG65" s="477">
        <v>1</v>
      </c>
      <c r="AH65" s="477">
        <v>1</v>
      </c>
      <c r="AI65" s="477">
        <v>1</v>
      </c>
      <c r="AJ65" s="477">
        <v>1</v>
      </c>
      <c r="AK65" s="477">
        <v>1</v>
      </c>
      <c r="AL65" s="477">
        <v>1</v>
      </c>
      <c r="AM65" s="477">
        <v>1</v>
      </c>
      <c r="AN65" s="477">
        <v>1</v>
      </c>
      <c r="AO65" s="477">
        <v>1</v>
      </c>
      <c r="AP65" s="477">
        <v>1</v>
      </c>
      <c r="AQ65" s="477">
        <v>1</v>
      </c>
      <c r="AR65" s="477">
        <v>1</v>
      </c>
      <c r="AS65" s="575"/>
      <c r="AT65" s="575"/>
      <c r="AU65" s="500"/>
      <c r="AV65" s="280"/>
      <c r="AW65" s="280"/>
      <c r="AX65" s="501"/>
      <c r="AY65" s="501"/>
      <c r="AZ65" s="501"/>
      <c r="BA65" s="501"/>
      <c r="BB65" s="501"/>
      <c r="BC65" s="501"/>
      <c r="BD65" s="502"/>
      <c r="BE65" s="623">
        <f t="shared" si="0"/>
        <v>47</v>
      </c>
      <c r="BF65" s="86"/>
      <c r="BG65">
        <v>11</v>
      </c>
    </row>
    <row r="66" spans="2:59" ht="26.25" customHeight="1">
      <c r="B66" s="726"/>
      <c r="C66" s="632"/>
      <c r="D66" s="487" t="s">
        <v>138</v>
      </c>
      <c r="E66" s="491"/>
      <c r="F66" s="491"/>
      <c r="G66" s="491"/>
      <c r="H66" s="491"/>
      <c r="I66" s="491"/>
      <c r="J66" s="491"/>
      <c r="K66" s="491"/>
      <c r="L66" s="471"/>
      <c r="M66" s="471"/>
      <c r="N66" s="471"/>
      <c r="O66" s="471"/>
      <c r="P66" s="471"/>
      <c r="Q66" s="471"/>
      <c r="R66" s="471"/>
      <c r="S66" s="471"/>
      <c r="T66" s="471"/>
      <c r="U66" s="471"/>
      <c r="V66" s="451"/>
      <c r="W66" s="470"/>
      <c r="X66" s="471"/>
      <c r="Y66" s="471"/>
      <c r="Z66" s="471"/>
      <c r="AA66" s="471"/>
      <c r="AB66" s="471"/>
      <c r="AC66" s="471"/>
      <c r="AD66" s="471"/>
      <c r="AE66" s="471"/>
      <c r="AF66" s="468"/>
      <c r="AG66" s="491"/>
      <c r="AH66" s="468"/>
      <c r="AI66" s="491"/>
      <c r="AJ66" s="491"/>
      <c r="AK66" s="491"/>
      <c r="AL66" s="474"/>
      <c r="AM66" s="491"/>
      <c r="AN66" s="491"/>
      <c r="AO66" s="491"/>
      <c r="AP66" s="491"/>
      <c r="AQ66" s="491"/>
      <c r="AR66" s="491"/>
      <c r="AS66" s="574"/>
      <c r="AT66" s="574"/>
      <c r="AU66" s="503"/>
      <c r="AV66" s="280"/>
      <c r="AW66" s="280"/>
      <c r="AX66" s="501"/>
      <c r="AY66" s="501"/>
      <c r="AZ66" s="501"/>
      <c r="BA66" s="501"/>
      <c r="BB66" s="501"/>
      <c r="BC66" s="501"/>
      <c r="BD66" s="502"/>
      <c r="BE66" s="623">
        <f t="shared" si="0"/>
        <v>0</v>
      </c>
      <c r="BF66" s="86"/>
    </row>
    <row r="67" spans="2:59" ht="15" customHeight="1">
      <c r="B67" s="725" t="s">
        <v>71</v>
      </c>
      <c r="C67" s="631" t="s">
        <v>356</v>
      </c>
      <c r="D67" s="487" t="s">
        <v>137</v>
      </c>
      <c r="E67" s="283">
        <v>1</v>
      </c>
      <c r="F67" s="283">
        <v>1</v>
      </c>
      <c r="G67" s="283">
        <v>1</v>
      </c>
      <c r="H67" s="283">
        <v>1</v>
      </c>
      <c r="I67" s="283">
        <v>1</v>
      </c>
      <c r="J67" s="283">
        <v>1</v>
      </c>
      <c r="K67" s="283">
        <v>1</v>
      </c>
      <c r="L67" s="283">
        <v>1</v>
      </c>
      <c r="M67" s="283">
        <v>1</v>
      </c>
      <c r="N67" s="283">
        <v>2</v>
      </c>
      <c r="O67" s="283">
        <v>2</v>
      </c>
      <c r="P67" s="283">
        <v>2</v>
      </c>
      <c r="Q67" s="283">
        <v>2</v>
      </c>
      <c r="R67" s="283">
        <v>2</v>
      </c>
      <c r="S67" s="283">
        <v>2</v>
      </c>
      <c r="T67" s="283">
        <v>2</v>
      </c>
      <c r="U67" s="283">
        <v>2</v>
      </c>
      <c r="V67" s="451"/>
      <c r="W67" s="470"/>
      <c r="X67" s="477">
        <v>1</v>
      </c>
      <c r="Y67" s="477">
        <v>1</v>
      </c>
      <c r="Z67" s="477">
        <v>1</v>
      </c>
      <c r="AA67" s="477">
        <v>1</v>
      </c>
      <c r="AB67" s="477">
        <v>1</v>
      </c>
      <c r="AC67" s="477">
        <v>1</v>
      </c>
      <c r="AD67" s="477">
        <v>1</v>
      </c>
      <c r="AE67" s="477">
        <v>1</v>
      </c>
      <c r="AF67" s="477">
        <v>1</v>
      </c>
      <c r="AG67" s="477">
        <v>1</v>
      </c>
      <c r="AH67" s="477">
        <v>1</v>
      </c>
      <c r="AI67" s="477">
        <v>1</v>
      </c>
      <c r="AJ67" s="477">
        <v>1</v>
      </c>
      <c r="AK67" s="477">
        <v>1</v>
      </c>
      <c r="AL67" s="477">
        <v>1</v>
      </c>
      <c r="AM67" s="477">
        <v>1</v>
      </c>
      <c r="AN67" s="477">
        <v>1</v>
      </c>
      <c r="AO67" s="477">
        <v>1</v>
      </c>
      <c r="AP67" s="477">
        <v>1</v>
      </c>
      <c r="AQ67" s="477">
        <v>1</v>
      </c>
      <c r="AR67" s="477">
        <v>1</v>
      </c>
      <c r="AS67" s="575"/>
      <c r="AT67" s="575"/>
      <c r="AU67" s="503"/>
      <c r="AV67" s="280"/>
      <c r="AW67" s="280"/>
      <c r="AX67" s="501"/>
      <c r="AY67" s="501"/>
      <c r="AZ67" s="501"/>
      <c r="BA67" s="501"/>
      <c r="BB67" s="501"/>
      <c r="BC67" s="501"/>
      <c r="BD67" s="502"/>
      <c r="BE67" s="623">
        <f t="shared" si="0"/>
        <v>46</v>
      </c>
      <c r="BF67" s="86"/>
      <c r="BG67">
        <v>10</v>
      </c>
    </row>
    <row r="68" spans="2:59" ht="15" customHeight="1">
      <c r="B68" s="726"/>
      <c r="C68" s="632"/>
      <c r="D68" s="487" t="s">
        <v>138</v>
      </c>
      <c r="E68" s="504"/>
      <c r="F68" s="504"/>
      <c r="G68" s="504"/>
      <c r="H68" s="504"/>
      <c r="I68" s="504"/>
      <c r="J68" s="504"/>
      <c r="K68" s="504"/>
      <c r="L68" s="505"/>
      <c r="M68" s="505"/>
      <c r="N68" s="505"/>
      <c r="O68" s="505"/>
      <c r="P68" s="505"/>
      <c r="Q68" s="505"/>
      <c r="R68" s="505"/>
      <c r="S68" s="505"/>
      <c r="T68" s="505"/>
      <c r="U68" s="505"/>
      <c r="V68" s="451"/>
      <c r="W68" s="470"/>
      <c r="X68" s="506"/>
      <c r="Y68" s="506"/>
      <c r="Z68" s="506"/>
      <c r="AA68" s="506"/>
      <c r="AB68" s="506"/>
      <c r="AC68" s="506"/>
      <c r="AD68" s="506"/>
      <c r="AE68" s="506"/>
      <c r="AF68" s="507"/>
      <c r="AG68" s="507"/>
      <c r="AH68" s="507"/>
      <c r="AI68" s="507"/>
      <c r="AJ68" s="507"/>
      <c r="AK68" s="507"/>
      <c r="AL68" s="507"/>
      <c r="AM68" s="507"/>
      <c r="AN68" s="507"/>
      <c r="AO68" s="507"/>
      <c r="AP68" s="507"/>
      <c r="AQ68" s="507"/>
      <c r="AR68" s="507"/>
      <c r="AS68" s="580"/>
      <c r="AT68" s="580"/>
      <c r="AU68" s="503"/>
      <c r="AV68" s="280"/>
      <c r="AW68" s="280"/>
      <c r="AX68" s="501"/>
      <c r="AY68" s="501"/>
      <c r="AZ68" s="501"/>
      <c r="BA68" s="501"/>
      <c r="BB68" s="501"/>
      <c r="BC68" s="501"/>
      <c r="BD68" s="502"/>
      <c r="BE68" s="623">
        <f t="shared" si="0"/>
        <v>0</v>
      </c>
      <c r="BF68" s="86"/>
    </row>
    <row r="69" spans="2:59" ht="15" customHeight="1">
      <c r="B69" s="725" t="s">
        <v>467</v>
      </c>
      <c r="C69" s="631" t="s">
        <v>436</v>
      </c>
      <c r="D69" s="487"/>
      <c r="E69" s="588">
        <v>4</v>
      </c>
      <c r="F69" s="588">
        <v>4</v>
      </c>
      <c r="G69" s="588">
        <v>4</v>
      </c>
      <c r="H69" s="588">
        <v>4</v>
      </c>
      <c r="I69" s="588">
        <v>4</v>
      </c>
      <c r="J69" s="588">
        <v>4</v>
      </c>
      <c r="K69" s="588">
        <v>4</v>
      </c>
      <c r="L69" s="588">
        <v>4</v>
      </c>
      <c r="M69" s="588">
        <v>4</v>
      </c>
      <c r="N69" s="505"/>
      <c r="O69" s="505"/>
      <c r="P69" s="505"/>
      <c r="Q69" s="505"/>
      <c r="R69" s="505"/>
      <c r="S69" s="505"/>
      <c r="T69" s="505"/>
      <c r="U69" s="505"/>
      <c r="V69" s="451"/>
      <c r="W69" s="587"/>
      <c r="X69" s="506"/>
      <c r="Y69" s="506"/>
      <c r="Z69" s="506"/>
      <c r="AA69" s="506"/>
      <c r="AB69" s="506"/>
      <c r="AC69" s="506"/>
      <c r="AD69" s="506"/>
      <c r="AE69" s="506"/>
      <c r="AF69" s="507"/>
      <c r="AG69" s="507"/>
      <c r="AH69" s="507"/>
      <c r="AI69" s="507"/>
      <c r="AJ69" s="507"/>
      <c r="AK69" s="507"/>
      <c r="AL69" s="507"/>
      <c r="AM69" s="507"/>
      <c r="AN69" s="507"/>
      <c r="AO69" s="507"/>
      <c r="AP69" s="507"/>
      <c r="AQ69" s="507"/>
      <c r="AR69" s="507"/>
      <c r="AS69" s="580"/>
      <c r="AT69" s="580"/>
      <c r="AU69" s="503"/>
      <c r="AV69" s="280"/>
      <c r="AW69" s="280"/>
      <c r="AX69" s="501"/>
      <c r="AY69" s="501"/>
      <c r="AZ69" s="501"/>
      <c r="BA69" s="501"/>
      <c r="BB69" s="501"/>
      <c r="BC69" s="501"/>
      <c r="BD69" s="502"/>
      <c r="BE69" s="623">
        <f t="shared" si="0"/>
        <v>36</v>
      </c>
      <c r="BF69" s="86"/>
      <c r="BG69">
        <v>36</v>
      </c>
    </row>
    <row r="70" spans="2:59" ht="15" customHeight="1">
      <c r="B70" s="726"/>
      <c r="C70" s="632"/>
      <c r="D70" s="487"/>
      <c r="E70" s="504"/>
      <c r="F70" s="504"/>
      <c r="G70" s="504"/>
      <c r="H70" s="504"/>
      <c r="I70" s="504"/>
      <c r="J70" s="504"/>
      <c r="K70" s="504"/>
      <c r="L70" s="505"/>
      <c r="M70" s="505"/>
      <c r="N70" s="505"/>
      <c r="O70" s="505"/>
      <c r="P70" s="505"/>
      <c r="Q70" s="505"/>
      <c r="R70" s="505"/>
      <c r="S70" s="505"/>
      <c r="T70" s="505"/>
      <c r="U70" s="505"/>
      <c r="V70" s="451"/>
      <c r="W70" s="587"/>
      <c r="X70" s="506"/>
      <c r="Y70" s="506"/>
      <c r="Z70" s="506"/>
      <c r="AA70" s="506"/>
      <c r="AB70" s="506"/>
      <c r="AC70" s="506"/>
      <c r="AD70" s="506"/>
      <c r="AE70" s="506"/>
      <c r="AF70" s="507"/>
      <c r="AG70" s="507"/>
      <c r="AH70" s="507"/>
      <c r="AI70" s="507"/>
      <c r="AJ70" s="507"/>
      <c r="AK70" s="507"/>
      <c r="AL70" s="507"/>
      <c r="AM70" s="507"/>
      <c r="AN70" s="507"/>
      <c r="AO70" s="507"/>
      <c r="AP70" s="507"/>
      <c r="AQ70" s="507"/>
      <c r="AR70" s="507"/>
      <c r="AS70" s="580"/>
      <c r="AT70" s="580"/>
      <c r="AU70" s="503"/>
      <c r="AV70" s="280"/>
      <c r="AW70" s="280"/>
      <c r="AX70" s="501"/>
      <c r="AY70" s="501"/>
      <c r="AZ70" s="501"/>
      <c r="BA70" s="501"/>
      <c r="BB70" s="501"/>
      <c r="BC70" s="501"/>
      <c r="BD70" s="502"/>
      <c r="BE70" s="623">
        <f t="shared" si="0"/>
        <v>0</v>
      </c>
      <c r="BF70" s="86"/>
    </row>
    <row r="71" spans="2:59" ht="15" customHeight="1">
      <c r="B71" s="697" t="s">
        <v>32</v>
      </c>
      <c r="C71" s="646" t="s">
        <v>299</v>
      </c>
      <c r="D71" s="207"/>
      <c r="E71" s="393"/>
      <c r="F71" s="393"/>
      <c r="G71" s="393"/>
      <c r="H71" s="393"/>
      <c r="I71" s="393"/>
      <c r="J71" s="393"/>
      <c r="K71" s="393"/>
      <c r="L71" s="393"/>
      <c r="M71" s="393"/>
      <c r="N71" s="393"/>
      <c r="O71" s="393"/>
      <c r="P71" s="393"/>
      <c r="Q71" s="393"/>
      <c r="R71" s="393"/>
      <c r="S71" s="393"/>
      <c r="T71" s="393"/>
      <c r="U71" s="393"/>
      <c r="V71" s="282"/>
      <c r="W71" s="199"/>
      <c r="X71" s="404"/>
      <c r="Y71" s="404"/>
      <c r="Z71" s="404"/>
      <c r="AA71" s="404"/>
      <c r="AB71" s="404"/>
      <c r="AC71" s="404"/>
      <c r="AD71" s="404"/>
      <c r="AE71" s="404"/>
      <c r="AF71" s="404"/>
      <c r="AG71" s="404"/>
      <c r="AH71" s="404"/>
      <c r="AI71" s="404"/>
      <c r="AJ71" s="404"/>
      <c r="AK71" s="404"/>
      <c r="AL71" s="404"/>
      <c r="AM71" s="404"/>
      <c r="AN71" s="404"/>
      <c r="AO71" s="404"/>
      <c r="AP71" s="404"/>
      <c r="AQ71" s="404"/>
      <c r="AR71" s="404"/>
      <c r="AS71" s="581"/>
      <c r="AT71" s="581"/>
      <c r="AU71" s="503"/>
      <c r="AV71" s="280"/>
      <c r="AW71" s="280"/>
      <c r="AX71" s="501"/>
      <c r="AY71" s="501"/>
      <c r="AZ71" s="501"/>
      <c r="BA71" s="501"/>
      <c r="BB71" s="501"/>
      <c r="BC71" s="501"/>
      <c r="BD71" s="502"/>
      <c r="BE71" s="623">
        <f t="shared" si="0"/>
        <v>0</v>
      </c>
      <c r="BF71" s="86"/>
    </row>
    <row r="72" spans="2:59" ht="15" customHeight="1">
      <c r="B72" s="698"/>
      <c r="C72" s="647"/>
      <c r="D72" s="207"/>
      <c r="E72" s="389"/>
      <c r="F72" s="389"/>
      <c r="G72" s="389"/>
      <c r="H72" s="389"/>
      <c r="I72" s="389"/>
      <c r="J72" s="389"/>
      <c r="K72" s="389"/>
      <c r="L72" s="389"/>
      <c r="M72" s="389"/>
      <c r="N72" s="389"/>
      <c r="O72" s="389"/>
      <c r="P72" s="389"/>
      <c r="Q72" s="389"/>
      <c r="R72" s="389"/>
      <c r="S72" s="389"/>
      <c r="T72" s="389"/>
      <c r="U72" s="389"/>
      <c r="V72" s="282"/>
      <c r="W72" s="199"/>
      <c r="X72" s="404"/>
      <c r="Y72" s="404"/>
      <c r="Z72" s="404"/>
      <c r="AA72" s="404"/>
      <c r="AB72" s="404"/>
      <c r="AC72" s="404"/>
      <c r="AD72" s="404"/>
      <c r="AE72" s="404"/>
      <c r="AF72" s="404"/>
      <c r="AG72" s="404"/>
      <c r="AH72" s="404"/>
      <c r="AI72" s="404"/>
      <c r="AJ72" s="404"/>
      <c r="AK72" s="404"/>
      <c r="AL72" s="404"/>
      <c r="AM72" s="404"/>
      <c r="AN72" s="404"/>
      <c r="AO72" s="404"/>
      <c r="AP72" s="404"/>
      <c r="AQ72" s="404"/>
      <c r="AR72" s="404"/>
      <c r="AS72" s="580"/>
      <c r="AT72" s="580"/>
      <c r="AU72" s="503"/>
      <c r="AV72" s="280"/>
      <c r="AW72" s="280"/>
      <c r="AX72" s="501"/>
      <c r="AY72" s="501"/>
      <c r="AZ72" s="501"/>
      <c r="BA72" s="501"/>
      <c r="BB72" s="501"/>
      <c r="BC72" s="501"/>
      <c r="BD72" s="502"/>
      <c r="BE72" s="623">
        <f t="shared" si="0"/>
        <v>0</v>
      </c>
      <c r="BF72" s="86"/>
    </row>
    <row r="73" spans="2:59" ht="15" customHeight="1">
      <c r="B73" s="693" t="s">
        <v>144</v>
      </c>
      <c r="C73" s="643" t="s">
        <v>414</v>
      </c>
      <c r="D73" s="206"/>
      <c r="E73" s="394"/>
      <c r="F73" s="394"/>
      <c r="G73" s="394"/>
      <c r="H73" s="394"/>
      <c r="I73" s="394"/>
      <c r="J73" s="394"/>
      <c r="K73" s="394"/>
      <c r="L73" s="394"/>
      <c r="M73" s="394"/>
      <c r="N73" s="394"/>
      <c r="O73" s="394"/>
      <c r="P73" s="394"/>
      <c r="Q73" s="394"/>
      <c r="R73" s="394"/>
      <c r="S73" s="394"/>
      <c r="T73" s="394"/>
      <c r="U73" s="394"/>
      <c r="V73" s="282"/>
      <c r="W73" s="198"/>
      <c r="X73" s="403"/>
      <c r="Y73" s="403"/>
      <c r="Z73" s="403"/>
      <c r="AA73" s="403"/>
      <c r="AB73" s="403"/>
      <c r="AC73" s="403"/>
      <c r="AD73" s="403"/>
      <c r="AE73" s="403"/>
      <c r="AF73" s="403"/>
      <c r="AG73" s="403"/>
      <c r="AH73" s="403"/>
      <c r="AI73" s="403"/>
      <c r="AJ73" s="403"/>
      <c r="AK73" s="403"/>
      <c r="AL73" s="403"/>
      <c r="AM73" s="403"/>
      <c r="AN73" s="403"/>
      <c r="AO73" s="403"/>
      <c r="AP73" s="403"/>
      <c r="AQ73" s="403"/>
      <c r="AR73" s="403"/>
      <c r="AS73" s="582"/>
      <c r="AT73" s="582"/>
      <c r="AU73" s="503"/>
      <c r="AV73" s="280"/>
      <c r="AW73" s="280"/>
      <c r="AX73" s="501"/>
      <c r="AY73" s="501"/>
      <c r="AZ73" s="501"/>
      <c r="BA73" s="501"/>
      <c r="BB73" s="501"/>
      <c r="BC73" s="501"/>
      <c r="BD73" s="502"/>
      <c r="BE73" s="623">
        <f t="shared" si="0"/>
        <v>0</v>
      </c>
      <c r="BF73" s="86"/>
    </row>
    <row r="74" spans="2:59" ht="38.25" customHeight="1">
      <c r="B74" s="694"/>
      <c r="C74" s="643"/>
      <c r="D74" s="206"/>
      <c r="E74" s="394"/>
      <c r="F74" s="394"/>
      <c r="G74" s="394"/>
      <c r="H74" s="394"/>
      <c r="I74" s="394"/>
      <c r="J74" s="394"/>
      <c r="K74" s="394"/>
      <c r="L74" s="394"/>
      <c r="M74" s="394"/>
      <c r="N74" s="394"/>
      <c r="O74" s="394"/>
      <c r="P74" s="394"/>
      <c r="Q74" s="394"/>
      <c r="R74" s="394"/>
      <c r="S74" s="394"/>
      <c r="T74" s="394"/>
      <c r="U74" s="394"/>
      <c r="V74" s="282"/>
      <c r="W74" s="198"/>
      <c r="X74" s="403"/>
      <c r="Y74" s="403"/>
      <c r="Z74" s="403"/>
      <c r="AA74" s="403"/>
      <c r="AB74" s="403"/>
      <c r="AC74" s="403"/>
      <c r="AD74" s="403"/>
      <c r="AE74" s="403"/>
      <c r="AF74" s="403"/>
      <c r="AG74" s="403"/>
      <c r="AH74" s="403"/>
      <c r="AI74" s="403"/>
      <c r="AJ74" s="403"/>
      <c r="AK74" s="403"/>
      <c r="AL74" s="403"/>
      <c r="AM74" s="403"/>
      <c r="AN74" s="403"/>
      <c r="AO74" s="403"/>
      <c r="AP74" s="403"/>
      <c r="AQ74" s="403"/>
      <c r="AR74" s="403"/>
      <c r="AS74" s="582"/>
      <c r="AT74" s="582"/>
      <c r="AU74" s="503">
        <v>20</v>
      </c>
      <c r="AV74" s="280"/>
      <c r="AW74" s="280"/>
      <c r="AX74" s="501"/>
      <c r="AY74" s="501"/>
      <c r="AZ74" s="501"/>
      <c r="BA74" s="501"/>
      <c r="BB74" s="501"/>
      <c r="BC74" s="501"/>
      <c r="BD74" s="502"/>
      <c r="BE74" s="623">
        <f t="shared" si="0"/>
        <v>20</v>
      </c>
      <c r="BF74" s="86"/>
    </row>
    <row r="75" spans="2:59" ht="15" customHeight="1">
      <c r="B75" s="695" t="s">
        <v>29</v>
      </c>
      <c r="C75" s="634" t="s">
        <v>358</v>
      </c>
      <c r="D75" s="562" t="s">
        <v>314</v>
      </c>
      <c r="E75" s="281"/>
      <c r="F75" s="281"/>
      <c r="G75" s="281"/>
      <c r="H75" s="281"/>
      <c r="I75" s="281"/>
      <c r="J75" s="281"/>
      <c r="K75" s="281"/>
      <c r="L75" s="281"/>
      <c r="M75" s="281"/>
      <c r="N75" s="281">
        <v>4</v>
      </c>
      <c r="O75" s="281">
        <v>4</v>
      </c>
      <c r="P75" s="281">
        <v>4</v>
      </c>
      <c r="Q75" s="281">
        <v>4</v>
      </c>
      <c r="R75" s="281">
        <v>4</v>
      </c>
      <c r="S75" s="281">
        <v>4</v>
      </c>
      <c r="T75" s="281">
        <v>4</v>
      </c>
      <c r="U75" s="281">
        <v>4</v>
      </c>
      <c r="V75" s="282"/>
      <c r="W75" s="198"/>
      <c r="X75" s="402"/>
      <c r="Y75" s="402"/>
      <c r="Z75" s="402"/>
      <c r="AA75" s="402"/>
      <c r="AB75" s="402"/>
      <c r="AC75" s="402"/>
      <c r="AD75" s="402"/>
      <c r="AE75" s="402"/>
      <c r="AF75" s="402"/>
      <c r="AG75" s="402"/>
      <c r="AH75" s="402"/>
      <c r="AI75" s="402"/>
      <c r="AJ75" s="402"/>
      <c r="AK75" s="402"/>
      <c r="AL75" s="402"/>
      <c r="AM75" s="402"/>
      <c r="AN75" s="402"/>
      <c r="AO75" s="402"/>
      <c r="AP75" s="402"/>
      <c r="AQ75" s="402"/>
      <c r="AR75" s="402"/>
      <c r="AS75" s="427"/>
      <c r="AT75" s="427"/>
      <c r="AU75" s="503"/>
      <c r="AV75" s="280"/>
      <c r="AW75" s="280"/>
      <c r="AX75" s="501"/>
      <c r="AY75" s="501"/>
      <c r="AZ75" s="501"/>
      <c r="BA75" s="501"/>
      <c r="BB75" s="501"/>
      <c r="BC75" s="501"/>
      <c r="BD75" s="502"/>
      <c r="BE75" s="623">
        <f t="shared" si="0"/>
        <v>32</v>
      </c>
      <c r="BF75" s="86"/>
      <c r="BG75">
        <v>0</v>
      </c>
    </row>
    <row r="76" spans="2:59" ht="39" customHeight="1">
      <c r="B76" s="696"/>
      <c r="C76" s="635"/>
      <c r="D76" s="562" t="s">
        <v>315</v>
      </c>
      <c r="E76" s="395"/>
      <c r="F76" s="395"/>
      <c r="G76" s="395"/>
      <c r="H76" s="395"/>
      <c r="I76" s="395"/>
      <c r="J76" s="395"/>
      <c r="K76" s="395"/>
      <c r="L76" s="395"/>
      <c r="M76" s="395"/>
      <c r="N76" s="395"/>
      <c r="O76" s="395"/>
      <c r="P76" s="395"/>
      <c r="Q76" s="395"/>
      <c r="R76" s="395"/>
      <c r="S76" s="395"/>
      <c r="T76" s="395"/>
      <c r="U76" s="395"/>
      <c r="V76" s="282"/>
      <c r="W76" s="198"/>
      <c r="X76" s="400"/>
      <c r="Y76" s="400"/>
      <c r="Z76" s="400"/>
      <c r="AA76" s="400"/>
      <c r="AB76" s="400"/>
      <c r="AC76" s="400"/>
      <c r="AD76" s="400"/>
      <c r="AE76" s="400"/>
      <c r="AF76" s="400"/>
      <c r="AG76" s="400"/>
      <c r="AH76" s="400"/>
      <c r="AI76" s="400"/>
      <c r="AJ76" s="400"/>
      <c r="AK76" s="400"/>
      <c r="AL76" s="400"/>
      <c r="AM76" s="400"/>
      <c r="AN76" s="400"/>
      <c r="AO76" s="400"/>
      <c r="AP76" s="400"/>
      <c r="AQ76" s="400"/>
      <c r="AR76" s="400"/>
      <c r="AS76" s="427"/>
      <c r="AT76" s="427"/>
      <c r="AU76" s="503"/>
      <c r="AV76" s="280"/>
      <c r="AW76" s="280"/>
      <c r="AX76" s="501"/>
      <c r="AY76" s="501"/>
      <c r="AZ76" s="501"/>
      <c r="BA76" s="501"/>
      <c r="BB76" s="501"/>
      <c r="BC76" s="501"/>
      <c r="BD76" s="502"/>
      <c r="BE76" s="623">
        <f t="shared" si="0"/>
        <v>0</v>
      </c>
      <c r="BF76" s="86"/>
    </row>
    <row r="77" spans="2:59" ht="15" customHeight="1">
      <c r="B77" s="695" t="s">
        <v>357</v>
      </c>
      <c r="C77" s="634" t="s">
        <v>359</v>
      </c>
      <c r="D77" s="562" t="s">
        <v>314</v>
      </c>
      <c r="E77" s="281"/>
      <c r="F77" s="281"/>
      <c r="G77" s="281"/>
      <c r="H77" s="281"/>
      <c r="I77" s="281"/>
      <c r="J77" s="281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82"/>
      <c r="W77" s="198"/>
      <c r="X77" s="402">
        <v>8</v>
      </c>
      <c r="Y77" s="402">
        <v>8</v>
      </c>
      <c r="Z77" s="402">
        <v>8</v>
      </c>
      <c r="AA77" s="402">
        <v>8</v>
      </c>
      <c r="AB77" s="402">
        <v>8</v>
      </c>
      <c r="AC77" s="402">
        <v>8</v>
      </c>
      <c r="AD77" s="402">
        <v>8</v>
      </c>
      <c r="AE77" s="402">
        <v>8</v>
      </c>
      <c r="AF77" s="402">
        <v>8</v>
      </c>
      <c r="AG77" s="402">
        <v>2</v>
      </c>
      <c r="AH77" s="402">
        <v>2</v>
      </c>
      <c r="AI77" s="402">
        <v>2</v>
      </c>
      <c r="AJ77" s="402">
        <v>2</v>
      </c>
      <c r="AK77" s="402">
        <v>2</v>
      </c>
      <c r="AL77" s="402">
        <v>2</v>
      </c>
      <c r="AM77" s="402">
        <v>2</v>
      </c>
      <c r="AN77" s="402">
        <v>2</v>
      </c>
      <c r="AO77" s="402">
        <v>2</v>
      </c>
      <c r="AP77" s="402">
        <v>2</v>
      </c>
      <c r="AQ77" s="402">
        <v>2</v>
      </c>
      <c r="AR77" s="402">
        <v>2</v>
      </c>
      <c r="AS77" s="427"/>
      <c r="AT77" s="427"/>
      <c r="AU77" s="503"/>
      <c r="AV77" s="280"/>
      <c r="AW77" s="280"/>
      <c r="AX77" s="501"/>
      <c r="AY77" s="501"/>
      <c r="AZ77" s="501"/>
      <c r="BA77" s="501"/>
      <c r="BB77" s="501"/>
      <c r="BC77" s="501"/>
      <c r="BD77" s="502"/>
      <c r="BE77" s="623">
        <f t="shared" si="0"/>
        <v>96</v>
      </c>
      <c r="BF77" s="86"/>
      <c r="BG77">
        <v>24</v>
      </c>
    </row>
    <row r="78" spans="2:59" ht="27.75" customHeight="1">
      <c r="B78" s="696"/>
      <c r="C78" s="635"/>
      <c r="D78" s="562" t="s">
        <v>315</v>
      </c>
      <c r="E78" s="395"/>
      <c r="F78" s="395"/>
      <c r="G78" s="395"/>
      <c r="H78" s="395"/>
      <c r="I78" s="395"/>
      <c r="J78" s="395"/>
      <c r="K78" s="395"/>
      <c r="L78" s="395"/>
      <c r="M78" s="395"/>
      <c r="N78" s="395"/>
      <c r="O78" s="395"/>
      <c r="P78" s="395"/>
      <c r="Q78" s="395"/>
      <c r="R78" s="395"/>
      <c r="S78" s="395"/>
      <c r="T78" s="395"/>
      <c r="U78" s="395"/>
      <c r="V78" s="282"/>
      <c r="W78" s="198"/>
      <c r="X78" s="400"/>
      <c r="Y78" s="400"/>
      <c r="Z78" s="400"/>
      <c r="AA78" s="400"/>
      <c r="AB78" s="400"/>
      <c r="AC78" s="400"/>
      <c r="AD78" s="400"/>
      <c r="AE78" s="400"/>
      <c r="AF78" s="400"/>
      <c r="AG78" s="400"/>
      <c r="AH78" s="400"/>
      <c r="AI78" s="400"/>
      <c r="AJ78" s="400"/>
      <c r="AK78" s="400"/>
      <c r="AL78" s="400"/>
      <c r="AM78" s="400"/>
      <c r="AN78" s="400"/>
      <c r="AO78" s="400"/>
      <c r="AP78" s="400"/>
      <c r="AQ78" s="400"/>
      <c r="AR78" s="400"/>
      <c r="AS78" s="427"/>
      <c r="AT78" s="427"/>
      <c r="AU78" s="503">
        <v>16</v>
      </c>
      <c r="AV78" s="280"/>
      <c r="AW78" s="280"/>
      <c r="AX78" s="501"/>
      <c r="AY78" s="501"/>
      <c r="AZ78" s="501"/>
      <c r="BA78" s="501"/>
      <c r="BB78" s="501"/>
      <c r="BC78" s="501"/>
      <c r="BD78" s="502"/>
      <c r="BE78" s="623">
        <f t="shared" si="0"/>
        <v>16</v>
      </c>
      <c r="BF78" s="86"/>
    </row>
    <row r="79" spans="2:59" ht="15" customHeight="1">
      <c r="B79" s="598" t="s">
        <v>28</v>
      </c>
      <c r="C79" s="601"/>
      <c r="D79" s="562" t="s">
        <v>314</v>
      </c>
      <c r="E79" s="281"/>
      <c r="F79" s="281"/>
      <c r="G79" s="281"/>
      <c r="H79" s="281"/>
      <c r="I79" s="281"/>
      <c r="J79" s="281"/>
      <c r="K79" s="281"/>
      <c r="L79" s="281"/>
      <c r="M79" s="281"/>
      <c r="N79" s="281"/>
      <c r="O79" s="281"/>
      <c r="P79" s="281"/>
      <c r="Q79" s="281"/>
      <c r="R79" s="281"/>
      <c r="S79" s="281"/>
      <c r="T79" s="281"/>
      <c r="U79" s="281"/>
      <c r="V79" s="282"/>
      <c r="W79" s="198"/>
      <c r="X79" s="281"/>
      <c r="Y79" s="281"/>
      <c r="Z79" s="281"/>
      <c r="AA79" s="281"/>
      <c r="AB79" s="281"/>
      <c r="AC79" s="281"/>
      <c r="AD79" s="281"/>
      <c r="AE79" s="281"/>
      <c r="AF79" s="281"/>
      <c r="AG79" s="281">
        <v>6</v>
      </c>
      <c r="AH79" s="281">
        <v>6</v>
      </c>
      <c r="AI79" s="281">
        <v>6</v>
      </c>
      <c r="AJ79" s="281">
        <v>6</v>
      </c>
      <c r="AK79" s="281">
        <v>6</v>
      </c>
      <c r="AL79" s="281">
        <v>6</v>
      </c>
      <c r="AM79" s="281">
        <v>6</v>
      </c>
      <c r="AN79" s="281">
        <v>6</v>
      </c>
      <c r="AO79" s="281">
        <v>6</v>
      </c>
      <c r="AP79" s="281">
        <v>6</v>
      </c>
      <c r="AQ79" s="281">
        <v>6</v>
      </c>
      <c r="AR79" s="281">
        <v>6</v>
      </c>
      <c r="AS79" s="583"/>
      <c r="AT79" s="583"/>
      <c r="AU79" s="503"/>
      <c r="AV79" s="280"/>
      <c r="AW79" s="280"/>
      <c r="AX79" s="501"/>
      <c r="AY79" s="501"/>
      <c r="AZ79" s="501"/>
      <c r="BA79" s="501"/>
      <c r="BB79" s="501"/>
      <c r="BC79" s="501"/>
      <c r="BD79" s="502"/>
      <c r="BE79" s="623">
        <f t="shared" si="0"/>
        <v>72</v>
      </c>
      <c r="BF79" s="86"/>
      <c r="BG79">
        <v>0</v>
      </c>
    </row>
    <row r="80" spans="2:59" ht="15" customHeight="1">
      <c r="B80" s="598" t="s">
        <v>27</v>
      </c>
      <c r="C80" s="599"/>
      <c r="D80" s="562" t="s">
        <v>315</v>
      </c>
      <c r="E80" s="281"/>
      <c r="F80" s="281"/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  <c r="V80" s="282"/>
      <c r="W80" s="198"/>
      <c r="X80" s="402"/>
      <c r="Y80" s="402"/>
      <c r="Z80" s="402"/>
      <c r="AA80" s="402"/>
      <c r="AB80" s="402"/>
      <c r="AC80" s="402"/>
      <c r="AD80" s="402"/>
      <c r="AE80" s="402"/>
      <c r="AF80" s="402"/>
      <c r="AG80" s="402"/>
      <c r="AH80" s="402"/>
      <c r="AI80" s="402"/>
      <c r="AJ80" s="402"/>
      <c r="AK80" s="402"/>
      <c r="AL80" s="402"/>
      <c r="AM80" s="402"/>
      <c r="AN80" s="402"/>
      <c r="AO80" s="402"/>
      <c r="AP80" s="402"/>
      <c r="AQ80" s="402"/>
      <c r="AR80" s="402"/>
      <c r="AS80" s="427">
        <v>36</v>
      </c>
      <c r="AT80" s="427">
        <v>36</v>
      </c>
      <c r="AU80" s="503"/>
      <c r="AV80" s="280"/>
      <c r="AW80" s="280"/>
      <c r="AX80" s="501"/>
      <c r="AY80" s="501"/>
      <c r="AZ80" s="501"/>
      <c r="BA80" s="501"/>
      <c r="BB80" s="501"/>
      <c r="BC80" s="501"/>
      <c r="BD80" s="502"/>
      <c r="BE80" s="623">
        <f t="shared" si="0"/>
        <v>72</v>
      </c>
      <c r="BF80" s="86"/>
      <c r="BG80">
        <v>0</v>
      </c>
    </row>
    <row r="81" spans="2:59" ht="15" customHeight="1">
      <c r="B81" s="703"/>
      <c r="C81" s="727"/>
      <c r="D81" s="487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451"/>
      <c r="W81" s="470"/>
      <c r="X81" s="508"/>
      <c r="Y81" s="508"/>
      <c r="Z81" s="508"/>
      <c r="AA81" s="508"/>
      <c r="AB81" s="508"/>
      <c r="AC81" s="508"/>
      <c r="AD81" s="508"/>
      <c r="AE81" s="508"/>
      <c r="AF81" s="508"/>
      <c r="AG81" s="508"/>
      <c r="AH81" s="508"/>
      <c r="AI81" s="508"/>
      <c r="AJ81" s="508"/>
      <c r="AK81" s="508"/>
      <c r="AL81" s="508"/>
      <c r="AM81" s="508"/>
      <c r="AN81" s="508"/>
      <c r="AO81" s="508"/>
      <c r="AP81" s="508"/>
      <c r="AQ81" s="508"/>
      <c r="AR81" s="508"/>
      <c r="AS81" s="581"/>
      <c r="AT81" s="581"/>
      <c r="AU81" s="503"/>
      <c r="AV81" s="280"/>
      <c r="AW81" s="280"/>
      <c r="AX81" s="501"/>
      <c r="AY81" s="501"/>
      <c r="AZ81" s="501"/>
      <c r="BA81" s="501"/>
      <c r="BB81" s="501"/>
      <c r="BC81" s="501"/>
      <c r="BD81" s="502"/>
      <c r="BE81" s="623">
        <f t="shared" si="0"/>
        <v>0</v>
      </c>
      <c r="BF81" s="86"/>
      <c r="BG81" s="586">
        <f>SUM(BG65:BG80)</f>
        <v>81</v>
      </c>
    </row>
    <row r="82" spans="2:59" ht="15" customHeight="1">
      <c r="B82" s="704"/>
      <c r="C82" s="728"/>
      <c r="D82" s="487"/>
      <c r="E82" s="588"/>
      <c r="F82" s="588"/>
      <c r="G82" s="588"/>
      <c r="H82" s="588"/>
      <c r="I82" s="588"/>
      <c r="J82" s="588"/>
      <c r="K82" s="588"/>
      <c r="L82" s="597"/>
      <c r="M82" s="597"/>
      <c r="N82" s="597"/>
      <c r="O82" s="597"/>
      <c r="P82" s="597"/>
      <c r="Q82" s="597"/>
      <c r="R82" s="597"/>
      <c r="S82" s="597"/>
      <c r="T82" s="597"/>
      <c r="U82" s="597"/>
      <c r="V82" s="451"/>
      <c r="W82" s="470"/>
      <c r="X82" s="506"/>
      <c r="Y82" s="506"/>
      <c r="Z82" s="506"/>
      <c r="AA82" s="506"/>
      <c r="AB82" s="506"/>
      <c r="AC82" s="506"/>
      <c r="AD82" s="506"/>
      <c r="AE82" s="506"/>
      <c r="AF82" s="507"/>
      <c r="AG82" s="507"/>
      <c r="AH82" s="507"/>
      <c r="AI82" s="507"/>
      <c r="AJ82" s="507"/>
      <c r="AK82" s="507"/>
      <c r="AL82" s="507"/>
      <c r="AM82" s="507"/>
      <c r="AN82" s="507"/>
      <c r="AO82" s="507"/>
      <c r="AP82" s="507"/>
      <c r="AQ82" s="507"/>
      <c r="AR82" s="507"/>
      <c r="AS82" s="580"/>
      <c r="AT82" s="580"/>
      <c r="AU82" s="503"/>
      <c r="AV82" s="280"/>
      <c r="AW82" s="280"/>
      <c r="AX82" s="501"/>
      <c r="AY82" s="501"/>
      <c r="AZ82" s="501"/>
      <c r="BA82" s="501"/>
      <c r="BB82" s="501"/>
      <c r="BC82" s="501"/>
      <c r="BD82" s="502"/>
      <c r="BE82" s="623">
        <f t="shared" si="0"/>
        <v>0</v>
      </c>
      <c r="BF82" s="86"/>
    </row>
    <row r="83" spans="2:59" ht="15.75" customHeight="1">
      <c r="B83" s="736" t="s">
        <v>102</v>
      </c>
      <c r="C83" s="737"/>
      <c r="D83" s="738"/>
      <c r="E83" s="397"/>
      <c r="F83" s="397"/>
      <c r="G83" s="397"/>
      <c r="H83" s="397"/>
      <c r="I83" s="397"/>
      <c r="J83" s="397"/>
      <c r="K83" s="397"/>
      <c r="L83" s="487"/>
      <c r="M83" s="487"/>
      <c r="N83" s="487"/>
      <c r="O83" s="487"/>
      <c r="P83" s="487"/>
      <c r="Q83" s="487"/>
      <c r="R83" s="487"/>
      <c r="S83" s="487"/>
      <c r="T83" s="487"/>
      <c r="U83" s="487"/>
      <c r="V83" s="451"/>
      <c r="W83" s="470"/>
      <c r="X83" s="487"/>
      <c r="Y83" s="487"/>
      <c r="Z83" s="487"/>
      <c r="AA83" s="487"/>
      <c r="AB83" s="487"/>
      <c r="AC83" s="487"/>
      <c r="AD83" s="487"/>
      <c r="AE83" s="487"/>
      <c r="AF83" s="397"/>
      <c r="AG83" s="397"/>
      <c r="AH83" s="397"/>
      <c r="AI83" s="397"/>
      <c r="AJ83" s="397"/>
      <c r="AK83" s="397"/>
      <c r="AL83" s="397"/>
      <c r="AM83" s="397"/>
      <c r="AN83" s="397"/>
      <c r="AO83" s="397"/>
      <c r="AP83" s="397"/>
      <c r="AQ83" s="397"/>
      <c r="AR83" s="397"/>
      <c r="AS83" s="580"/>
      <c r="AT83" s="580"/>
      <c r="AU83" s="466"/>
      <c r="AV83" s="280"/>
      <c r="AW83" s="280"/>
      <c r="AX83" s="280"/>
      <c r="AY83" s="280"/>
      <c r="AZ83" s="280"/>
      <c r="BA83" s="280"/>
      <c r="BB83" s="280"/>
      <c r="BC83" s="280"/>
      <c r="BD83" s="467"/>
      <c r="BE83" s="623">
        <f t="shared" si="0"/>
        <v>0</v>
      </c>
      <c r="BF83" s="87"/>
    </row>
    <row r="84" spans="2:59" ht="15.75" customHeight="1">
      <c r="B84" s="722" t="s">
        <v>145</v>
      </c>
      <c r="C84" s="723"/>
      <c r="D84" s="724"/>
      <c r="E84" s="509">
        <f>E80+E79+E77+E75+E69+E67+E65+E61+E59+E55+E53+E51+E49+E47+E45+E41+E39+E37+E35+E33+E31+E29</f>
        <v>36</v>
      </c>
      <c r="F84" s="509">
        <f t="shared" ref="F84:AT84" si="1">F80+F79+F77+F75+F69+F67+F65+F61+F59+F55+F53+F51+F49+F47+F45+F41+F39+F37+F35+F33+F31+F29</f>
        <v>36</v>
      </c>
      <c r="G84" s="509">
        <f t="shared" si="1"/>
        <v>36</v>
      </c>
      <c r="H84" s="509">
        <f t="shared" si="1"/>
        <v>36</v>
      </c>
      <c r="I84" s="509">
        <f t="shared" si="1"/>
        <v>36</v>
      </c>
      <c r="J84" s="509">
        <f t="shared" si="1"/>
        <v>36</v>
      </c>
      <c r="K84" s="509">
        <f t="shared" si="1"/>
        <v>36</v>
      </c>
      <c r="L84" s="509">
        <f t="shared" si="1"/>
        <v>36</v>
      </c>
      <c r="M84" s="509">
        <f t="shared" si="1"/>
        <v>36</v>
      </c>
      <c r="N84" s="509">
        <f t="shared" si="1"/>
        <v>36</v>
      </c>
      <c r="O84" s="509">
        <f t="shared" si="1"/>
        <v>36</v>
      </c>
      <c r="P84" s="509">
        <f t="shared" si="1"/>
        <v>36</v>
      </c>
      <c r="Q84" s="509">
        <f t="shared" si="1"/>
        <v>36</v>
      </c>
      <c r="R84" s="509">
        <f t="shared" si="1"/>
        <v>36</v>
      </c>
      <c r="S84" s="509">
        <f t="shared" si="1"/>
        <v>36</v>
      </c>
      <c r="T84" s="509">
        <f t="shared" si="1"/>
        <v>36</v>
      </c>
      <c r="U84" s="509">
        <f t="shared" si="1"/>
        <v>36</v>
      </c>
      <c r="V84" s="509">
        <f t="shared" si="1"/>
        <v>0</v>
      </c>
      <c r="W84" s="509">
        <f t="shared" si="1"/>
        <v>0</v>
      </c>
      <c r="X84" s="509">
        <f t="shared" si="1"/>
        <v>36</v>
      </c>
      <c r="Y84" s="509">
        <f t="shared" si="1"/>
        <v>36</v>
      </c>
      <c r="Z84" s="509">
        <f t="shared" si="1"/>
        <v>36</v>
      </c>
      <c r="AA84" s="509">
        <f t="shared" si="1"/>
        <v>36</v>
      </c>
      <c r="AB84" s="509">
        <f t="shared" si="1"/>
        <v>36</v>
      </c>
      <c r="AC84" s="509">
        <f t="shared" si="1"/>
        <v>36</v>
      </c>
      <c r="AD84" s="509">
        <f t="shared" si="1"/>
        <v>36</v>
      </c>
      <c r="AE84" s="509">
        <f t="shared" si="1"/>
        <v>36</v>
      </c>
      <c r="AF84" s="509">
        <f t="shared" si="1"/>
        <v>36</v>
      </c>
      <c r="AG84" s="509">
        <f t="shared" si="1"/>
        <v>36</v>
      </c>
      <c r="AH84" s="509">
        <f t="shared" si="1"/>
        <v>36</v>
      </c>
      <c r="AI84" s="509">
        <f t="shared" si="1"/>
        <v>36</v>
      </c>
      <c r="AJ84" s="509">
        <f t="shared" si="1"/>
        <v>36</v>
      </c>
      <c r="AK84" s="509">
        <f t="shared" si="1"/>
        <v>36</v>
      </c>
      <c r="AL84" s="509">
        <f t="shared" si="1"/>
        <v>36</v>
      </c>
      <c r="AM84" s="509">
        <f t="shared" si="1"/>
        <v>36</v>
      </c>
      <c r="AN84" s="509">
        <f t="shared" si="1"/>
        <v>36</v>
      </c>
      <c r="AO84" s="509">
        <f t="shared" si="1"/>
        <v>36</v>
      </c>
      <c r="AP84" s="509">
        <f t="shared" si="1"/>
        <v>36</v>
      </c>
      <c r="AQ84" s="509">
        <f t="shared" si="1"/>
        <v>36</v>
      </c>
      <c r="AR84" s="509">
        <f t="shared" si="1"/>
        <v>36</v>
      </c>
      <c r="AS84" s="509">
        <f t="shared" si="1"/>
        <v>36</v>
      </c>
      <c r="AT84" s="509">
        <f t="shared" si="1"/>
        <v>36</v>
      </c>
      <c r="AU84" s="509">
        <f>SUM(AU36:AU83)</f>
        <v>36</v>
      </c>
      <c r="AV84" s="280"/>
      <c r="AW84" s="280"/>
      <c r="AX84" s="280"/>
      <c r="AY84" s="280"/>
      <c r="AZ84" s="280"/>
      <c r="BA84" s="280"/>
      <c r="BB84" s="280"/>
      <c r="BC84" s="280"/>
      <c r="BD84" s="467"/>
      <c r="BE84" s="429"/>
      <c r="BF84" s="81"/>
    </row>
    <row r="85" spans="2:59" ht="12.75" customHeight="1">
      <c r="B85" s="690" t="s">
        <v>146</v>
      </c>
      <c r="C85" s="691"/>
      <c r="D85" s="692"/>
      <c r="E85" s="82"/>
      <c r="F85" s="82"/>
      <c r="G85" s="82"/>
      <c r="H85" s="82"/>
      <c r="I85" s="82"/>
      <c r="J85" s="82"/>
      <c r="K85" s="82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163"/>
      <c r="W85" s="162"/>
      <c r="X85" s="78"/>
      <c r="Y85" s="78"/>
      <c r="Z85" s="78"/>
      <c r="AA85" s="78"/>
      <c r="AB85" s="78"/>
      <c r="AC85" s="78"/>
      <c r="AD85" s="78"/>
      <c r="AE85" s="78"/>
      <c r="AF85" s="82"/>
      <c r="AG85" s="82"/>
      <c r="AH85" s="82"/>
      <c r="AI85" s="82"/>
      <c r="AJ85" s="82"/>
      <c r="AK85" s="82"/>
      <c r="AL85" s="78"/>
      <c r="AM85" s="82"/>
      <c r="AN85" s="82"/>
      <c r="AO85" s="82"/>
      <c r="AP85" s="82"/>
      <c r="AQ85" s="82"/>
      <c r="AR85" s="82"/>
      <c r="AS85" s="82"/>
      <c r="AT85" s="82"/>
      <c r="AU85" s="275"/>
      <c r="AV85" s="79"/>
      <c r="AW85" s="79"/>
      <c r="AX85" s="79"/>
      <c r="AY85" s="79"/>
      <c r="AZ85" s="79"/>
      <c r="BA85" s="79"/>
      <c r="BB85" s="79"/>
      <c r="BC85" s="79"/>
      <c r="BD85" s="80"/>
      <c r="BE85" s="624">
        <f>SUM(BE29:BE84)</f>
        <v>1476</v>
      </c>
      <c r="BF85" s="81"/>
    </row>
    <row r="86" spans="2:59" ht="12.75" customHeight="1">
      <c r="B86" s="690" t="s">
        <v>147</v>
      </c>
      <c r="C86" s="691"/>
      <c r="D86" s="69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163"/>
      <c r="W86" s="163"/>
      <c r="X86" s="78"/>
      <c r="Y86" s="78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275"/>
      <c r="AV86" s="79"/>
      <c r="AW86" s="79"/>
      <c r="AX86" s="79"/>
      <c r="AY86" s="79"/>
      <c r="AZ86" s="79"/>
      <c r="BA86" s="79"/>
      <c r="BB86" s="79"/>
      <c r="BC86" s="79"/>
      <c r="BD86" s="80"/>
      <c r="BE86" s="81">
        <f>SUM(E86:BD86)</f>
        <v>0</v>
      </c>
      <c r="BF86" s="81"/>
    </row>
    <row r="87" spans="2:59" ht="7.5" customHeight="1">
      <c r="B87" s="276"/>
      <c r="C87" s="276"/>
      <c r="D87" s="276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 t="s">
        <v>354</v>
      </c>
      <c r="P87" s="153" t="s">
        <v>354</v>
      </c>
      <c r="Q87" s="153"/>
      <c r="R87" s="153"/>
      <c r="S87" s="153"/>
      <c r="T87" s="153"/>
      <c r="U87" s="153"/>
      <c r="V87" s="153"/>
      <c r="W87" s="153"/>
      <c r="X87" s="277"/>
      <c r="Y87" s="277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4"/>
      <c r="AV87" s="153"/>
      <c r="AW87" s="153"/>
      <c r="AX87" s="153"/>
      <c r="AY87" s="153"/>
      <c r="AZ87" s="153"/>
      <c r="BA87" s="153"/>
      <c r="BB87" s="153"/>
      <c r="BC87" s="153"/>
      <c r="BD87" s="277"/>
      <c r="BE87" s="278"/>
      <c r="BF87" s="278"/>
    </row>
    <row r="88" spans="2:59" ht="58.5" customHeight="1"/>
    <row r="89" spans="2:59" ht="72.75" customHeight="1">
      <c r="B89" s="719" t="s">
        <v>63</v>
      </c>
      <c r="C89" s="719" t="s">
        <v>121</v>
      </c>
      <c r="D89" s="719" t="s">
        <v>122</v>
      </c>
      <c r="E89" s="716"/>
      <c r="F89" s="717"/>
      <c r="G89" s="717"/>
      <c r="H89" s="718"/>
      <c r="I89" s="72" t="s">
        <v>248</v>
      </c>
      <c r="J89" s="716" t="s">
        <v>124</v>
      </c>
      <c r="K89" s="717"/>
      <c r="L89" s="718"/>
      <c r="M89" s="364" t="s">
        <v>249</v>
      </c>
      <c r="N89" s="713" t="s">
        <v>125</v>
      </c>
      <c r="O89" s="714"/>
      <c r="P89" s="714"/>
      <c r="Q89" s="715"/>
      <c r="R89" s="364" t="s">
        <v>250</v>
      </c>
      <c r="S89" s="564"/>
      <c r="T89" s="564"/>
      <c r="U89" s="565"/>
      <c r="V89" s="565" t="s">
        <v>251</v>
      </c>
      <c r="W89" s="565" t="s">
        <v>252</v>
      </c>
      <c r="X89" s="71"/>
      <c r="Y89" s="155" t="s">
        <v>253</v>
      </c>
      <c r="Z89" s="156"/>
      <c r="AA89" s="713" t="s">
        <v>128</v>
      </c>
      <c r="AB89" s="714"/>
      <c r="AC89" s="714"/>
      <c r="AD89" s="715"/>
      <c r="AE89" s="364" t="s">
        <v>254</v>
      </c>
      <c r="AF89" s="713" t="s">
        <v>255</v>
      </c>
      <c r="AG89" s="714"/>
      <c r="AH89" s="715"/>
      <c r="AI89" s="72" t="s">
        <v>256</v>
      </c>
      <c r="AJ89" s="716" t="s">
        <v>130</v>
      </c>
      <c r="AK89" s="717"/>
      <c r="AL89" s="718"/>
      <c r="AM89" s="566" t="s">
        <v>257</v>
      </c>
      <c r="AN89" s="716" t="s">
        <v>131</v>
      </c>
      <c r="AO89" s="717"/>
      <c r="AP89" s="717"/>
      <c r="AQ89" s="718"/>
      <c r="AR89" s="566" t="s">
        <v>258</v>
      </c>
      <c r="AS89" s="716" t="s">
        <v>259</v>
      </c>
      <c r="AT89" s="717"/>
      <c r="AU89" s="718"/>
      <c r="AV89" s="72" t="s">
        <v>260</v>
      </c>
      <c r="AW89" s="729" t="s">
        <v>149</v>
      </c>
      <c r="AX89" s="730"/>
      <c r="AY89" s="730"/>
      <c r="AZ89" s="731"/>
      <c r="BA89" s="716" t="s">
        <v>133</v>
      </c>
      <c r="BB89" s="717"/>
      <c r="BC89" s="717"/>
      <c r="BD89" s="718"/>
      <c r="BE89" s="72" t="s">
        <v>134</v>
      </c>
      <c r="BF89" s="72" t="s">
        <v>135</v>
      </c>
      <c r="BG89" s="161" t="s">
        <v>268</v>
      </c>
    </row>
    <row r="90" spans="2:59" ht="18.75">
      <c r="B90" s="720"/>
      <c r="C90" s="720"/>
      <c r="D90" s="720"/>
      <c r="E90" s="677" t="s">
        <v>377</v>
      </c>
      <c r="F90" s="669"/>
      <c r="G90" s="669"/>
      <c r="H90" s="669"/>
      <c r="I90" s="669"/>
      <c r="J90" s="669"/>
      <c r="K90" s="669"/>
      <c r="L90" s="669"/>
      <c r="M90" s="669"/>
      <c r="N90" s="669"/>
      <c r="O90" s="669"/>
      <c r="P90" s="669"/>
      <c r="Q90" s="669"/>
      <c r="R90" s="669"/>
      <c r="S90" s="669"/>
      <c r="T90" s="669"/>
      <c r="U90" s="669"/>
      <c r="V90" s="669"/>
      <c r="W90" s="669"/>
      <c r="X90" s="669"/>
      <c r="Y90" s="669"/>
      <c r="Z90" s="669"/>
      <c r="AA90" s="669"/>
      <c r="AB90" s="669"/>
      <c r="AC90" s="669"/>
      <c r="AD90" s="669"/>
      <c r="AE90" s="669"/>
      <c r="AF90" s="669"/>
      <c r="AG90" s="669"/>
      <c r="AH90" s="669"/>
      <c r="AI90" s="669"/>
      <c r="AJ90" s="669"/>
      <c r="AK90" s="669"/>
      <c r="AL90" s="669"/>
      <c r="AM90" s="669"/>
      <c r="AN90" s="669"/>
      <c r="AO90" s="669"/>
      <c r="AP90" s="669"/>
      <c r="AQ90" s="669"/>
      <c r="AR90" s="669"/>
      <c r="AS90" s="669"/>
      <c r="AT90" s="669"/>
      <c r="AU90" s="669"/>
      <c r="AV90" s="669"/>
      <c r="AW90" s="669"/>
      <c r="AX90" s="669"/>
      <c r="AY90" s="669"/>
      <c r="AZ90" s="669"/>
      <c r="BA90" s="669"/>
      <c r="BB90" s="669"/>
      <c r="BC90" s="669"/>
      <c r="BD90" s="678"/>
      <c r="BE90" s="73"/>
      <c r="BF90" s="73"/>
    </row>
    <row r="91" spans="2:59">
      <c r="B91" s="720"/>
      <c r="C91" s="720"/>
      <c r="D91" s="720"/>
      <c r="E91" s="74">
        <v>36</v>
      </c>
      <c r="F91" s="74">
        <v>37</v>
      </c>
      <c r="G91" s="74">
        <v>38</v>
      </c>
      <c r="H91" s="74">
        <v>39</v>
      </c>
      <c r="I91" s="74">
        <v>40</v>
      </c>
      <c r="J91" s="74">
        <v>41</v>
      </c>
      <c r="K91" s="562">
        <v>42</v>
      </c>
      <c r="L91" s="562">
        <v>43</v>
      </c>
      <c r="M91" s="562">
        <v>44</v>
      </c>
      <c r="N91" s="562">
        <v>45</v>
      </c>
      <c r="O91" s="562">
        <v>46</v>
      </c>
      <c r="P91" s="562">
        <v>47</v>
      </c>
      <c r="Q91" s="562">
        <v>48</v>
      </c>
      <c r="R91" s="562">
        <v>49</v>
      </c>
      <c r="S91" s="562">
        <v>50</v>
      </c>
      <c r="T91" s="562">
        <v>51</v>
      </c>
      <c r="U91" s="562">
        <v>52</v>
      </c>
      <c r="V91" s="562">
        <v>1</v>
      </c>
      <c r="W91" s="562">
        <v>2</v>
      </c>
      <c r="X91" s="562">
        <v>3</v>
      </c>
      <c r="Y91" s="562">
        <v>4</v>
      </c>
      <c r="Z91" s="562">
        <v>5</v>
      </c>
      <c r="AA91" s="562">
        <v>6</v>
      </c>
      <c r="AB91" s="562">
        <v>7</v>
      </c>
      <c r="AC91" s="562">
        <v>8</v>
      </c>
      <c r="AD91" s="562">
        <v>9</v>
      </c>
      <c r="AE91" s="562">
        <v>10</v>
      </c>
      <c r="AF91" s="562">
        <v>11</v>
      </c>
      <c r="AG91" s="562">
        <v>12</v>
      </c>
      <c r="AH91" s="562">
        <v>13</v>
      </c>
      <c r="AI91" s="562">
        <v>14</v>
      </c>
      <c r="AJ91" s="562">
        <v>15</v>
      </c>
      <c r="AK91" s="562">
        <v>16</v>
      </c>
      <c r="AL91" s="562">
        <v>17</v>
      </c>
      <c r="AM91" s="562">
        <v>18</v>
      </c>
      <c r="AN91" s="562">
        <v>19</v>
      </c>
      <c r="AO91" s="562">
        <v>20</v>
      </c>
      <c r="AP91" s="562">
        <v>21</v>
      </c>
      <c r="AQ91" s="562">
        <v>22</v>
      </c>
      <c r="AR91" s="562">
        <v>23</v>
      </c>
      <c r="AS91" s="562">
        <v>24</v>
      </c>
      <c r="AT91" s="562">
        <v>25</v>
      </c>
      <c r="AU91" s="562">
        <v>26</v>
      </c>
      <c r="AV91" s="562">
        <v>27</v>
      </c>
      <c r="AW91" s="562">
        <v>28</v>
      </c>
      <c r="AX91" s="562">
        <v>29</v>
      </c>
      <c r="AY91" s="562">
        <v>30</v>
      </c>
      <c r="AZ91" s="562">
        <v>31</v>
      </c>
      <c r="BA91" s="562">
        <v>32</v>
      </c>
      <c r="BB91" s="562">
        <v>33</v>
      </c>
      <c r="BC91" s="562">
        <v>34</v>
      </c>
      <c r="BD91" s="562">
        <v>35</v>
      </c>
      <c r="BE91" s="73"/>
      <c r="BF91" s="73"/>
    </row>
    <row r="92" spans="2:59">
      <c r="B92" s="720"/>
      <c r="C92" s="720"/>
      <c r="D92" s="720"/>
      <c r="L92">
        <v>17</v>
      </c>
      <c r="O92">
        <v>18</v>
      </c>
      <c r="P92" s="12" t="s">
        <v>247</v>
      </c>
      <c r="AF92">
        <v>22</v>
      </c>
      <c r="AH92">
        <v>19</v>
      </c>
      <c r="AI92" s="12" t="s">
        <v>247</v>
      </c>
      <c r="BE92" s="73"/>
      <c r="BF92" s="73"/>
    </row>
    <row r="93" spans="2:59">
      <c r="B93" s="721"/>
      <c r="C93" s="721"/>
      <c r="D93" s="721"/>
      <c r="E93" s="75">
        <v>1</v>
      </c>
      <c r="F93" s="75">
        <v>2</v>
      </c>
      <c r="G93" s="75">
        <v>3</v>
      </c>
      <c r="H93" s="75">
        <v>4</v>
      </c>
      <c r="I93" s="75">
        <v>5</v>
      </c>
      <c r="J93" s="75">
        <v>6</v>
      </c>
      <c r="K93" s="75">
        <v>7</v>
      </c>
      <c r="L93" s="75">
        <v>8</v>
      </c>
      <c r="M93" s="75">
        <v>9</v>
      </c>
      <c r="N93" s="75">
        <v>10</v>
      </c>
      <c r="O93" s="75">
        <v>11</v>
      </c>
      <c r="P93" s="75">
        <v>12</v>
      </c>
      <c r="Q93" s="75">
        <v>13</v>
      </c>
      <c r="R93" s="75">
        <v>14</v>
      </c>
      <c r="S93" s="75">
        <v>15</v>
      </c>
      <c r="T93" s="75">
        <v>16</v>
      </c>
      <c r="U93" s="75">
        <v>17</v>
      </c>
      <c r="V93" s="76">
        <v>18</v>
      </c>
      <c r="W93" s="75">
        <v>19</v>
      </c>
      <c r="X93" s="75">
        <v>20</v>
      </c>
      <c r="Y93" s="75">
        <v>21</v>
      </c>
      <c r="Z93" s="75">
        <v>22</v>
      </c>
      <c r="AA93" s="75">
        <v>23</v>
      </c>
      <c r="AB93" s="75">
        <v>24</v>
      </c>
      <c r="AC93" s="75">
        <v>25</v>
      </c>
      <c r="AD93" s="75">
        <v>26</v>
      </c>
      <c r="AE93" s="75">
        <v>27</v>
      </c>
      <c r="AF93" s="75">
        <v>28</v>
      </c>
      <c r="AG93" s="75">
        <v>29</v>
      </c>
      <c r="AH93" s="75">
        <v>30</v>
      </c>
      <c r="AI93" s="75">
        <v>31</v>
      </c>
      <c r="AJ93" s="75">
        <v>32</v>
      </c>
      <c r="AK93" s="75">
        <v>33</v>
      </c>
      <c r="AL93" s="75">
        <v>34</v>
      </c>
      <c r="AM93" s="75">
        <v>35</v>
      </c>
      <c r="AN93" s="75">
        <v>36</v>
      </c>
      <c r="AO93" s="75">
        <v>37</v>
      </c>
      <c r="AP93" s="75">
        <v>38</v>
      </c>
      <c r="AQ93" s="75">
        <v>39</v>
      </c>
      <c r="AR93" s="75">
        <v>40</v>
      </c>
      <c r="AS93" s="75">
        <v>41</v>
      </c>
      <c r="AT93" s="75">
        <v>42</v>
      </c>
      <c r="AU93" s="75">
        <v>43</v>
      </c>
      <c r="AV93" s="75">
        <v>45</v>
      </c>
      <c r="AW93" s="75">
        <v>46</v>
      </c>
      <c r="AX93" s="75">
        <v>47</v>
      </c>
      <c r="AY93" s="75">
        <v>48</v>
      </c>
      <c r="AZ93" s="75">
        <v>49</v>
      </c>
      <c r="BA93" s="75">
        <v>50</v>
      </c>
      <c r="BB93" s="75">
        <v>51</v>
      </c>
      <c r="BC93" s="75">
        <v>52</v>
      </c>
      <c r="BD93" s="75">
        <v>53</v>
      </c>
      <c r="BE93" s="73"/>
      <c r="BF93" s="73"/>
    </row>
    <row r="94" spans="2:59" ht="15.75" customHeight="1">
      <c r="B94" s="649" t="s">
        <v>136</v>
      </c>
      <c r="C94" s="649" t="s">
        <v>300</v>
      </c>
      <c r="D94" s="207"/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165"/>
      <c r="W94" s="166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7"/>
      <c r="AS94" s="207"/>
      <c r="AT94" s="207"/>
      <c r="AU94" s="207"/>
      <c r="AV94" s="207"/>
      <c r="AW94" s="207"/>
      <c r="AX94" s="207"/>
      <c r="AY94" s="207"/>
      <c r="AZ94" s="207"/>
      <c r="BA94" s="207"/>
      <c r="BB94" s="207"/>
      <c r="BC94" s="207"/>
      <c r="BD94" s="207"/>
      <c r="BE94" s="445"/>
      <c r="BF94" s="90"/>
    </row>
    <row r="95" spans="2:59" ht="15.75" customHeight="1">
      <c r="B95" s="650"/>
      <c r="C95" s="650"/>
      <c r="D95" s="207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166"/>
      <c r="W95" s="166"/>
      <c r="X95" s="492">
        <v>1</v>
      </c>
      <c r="Y95" s="492">
        <v>2</v>
      </c>
      <c r="Z95" s="567">
        <v>3</v>
      </c>
      <c r="AA95" s="567">
        <v>4</v>
      </c>
      <c r="AB95" s="567">
        <v>5</v>
      </c>
      <c r="AC95" s="567">
        <v>6</v>
      </c>
      <c r="AD95" s="567">
        <v>7</v>
      </c>
      <c r="AE95" s="567">
        <v>8</v>
      </c>
      <c r="AF95" s="493">
        <v>9</v>
      </c>
      <c r="AG95" s="493">
        <v>10</v>
      </c>
      <c r="AH95" s="493">
        <v>11</v>
      </c>
      <c r="AI95" s="493">
        <v>12</v>
      </c>
      <c r="AJ95" s="493">
        <v>13</v>
      </c>
      <c r="AK95" s="493">
        <v>14</v>
      </c>
      <c r="AL95" s="493">
        <v>15</v>
      </c>
      <c r="AM95" s="493">
        <v>16</v>
      </c>
      <c r="AN95" s="493">
        <v>17</v>
      </c>
      <c r="AO95" s="493">
        <v>18</v>
      </c>
      <c r="AP95" s="493">
        <v>19</v>
      </c>
      <c r="AQ95" s="493">
        <v>20</v>
      </c>
      <c r="AR95" s="493">
        <v>21</v>
      </c>
      <c r="AS95" s="493">
        <v>22</v>
      </c>
      <c r="AT95" s="493">
        <v>23</v>
      </c>
      <c r="AU95" s="497">
        <v>24</v>
      </c>
      <c r="AV95" s="207"/>
      <c r="AW95" s="207"/>
      <c r="AX95" s="207"/>
      <c r="AY95" s="207"/>
      <c r="AZ95" s="207"/>
      <c r="BA95" s="207"/>
      <c r="BB95" s="207"/>
      <c r="BC95" s="207"/>
      <c r="BD95" s="207"/>
      <c r="BE95" s="446"/>
      <c r="BF95" s="90"/>
    </row>
    <row r="96" spans="2:59" ht="15.75" customHeight="1">
      <c r="B96" s="711" t="s">
        <v>301</v>
      </c>
      <c r="C96" s="711" t="s">
        <v>318</v>
      </c>
      <c r="D96" s="206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167"/>
      <c r="W96" s="166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447"/>
      <c r="BF96" s="93"/>
    </row>
    <row r="97" spans="2:58" ht="15.75" customHeight="1">
      <c r="B97" s="712"/>
      <c r="C97" s="712"/>
      <c r="D97" s="206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166"/>
      <c r="W97" s="166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448"/>
      <c r="BF97" s="93"/>
    </row>
    <row r="98" spans="2:58" ht="18.75" customHeight="1">
      <c r="B98" s="703" t="s">
        <v>302</v>
      </c>
      <c r="C98" s="636" t="s">
        <v>44</v>
      </c>
      <c r="D98" s="562" t="s">
        <v>314</v>
      </c>
      <c r="E98" s="281">
        <v>2</v>
      </c>
      <c r="F98" s="281">
        <v>2</v>
      </c>
      <c r="G98" s="281">
        <v>2</v>
      </c>
      <c r="H98" s="281">
        <v>2</v>
      </c>
      <c r="I98" s="281">
        <v>2</v>
      </c>
      <c r="J98" s="281">
        <v>2</v>
      </c>
      <c r="K98" s="281">
        <v>2</v>
      </c>
      <c r="L98" s="281">
        <v>2</v>
      </c>
      <c r="M98" s="281">
        <v>2</v>
      </c>
      <c r="N98" s="281">
        <v>2</v>
      </c>
      <c r="O98" s="281">
        <v>2</v>
      </c>
      <c r="P98" s="281">
        <v>2</v>
      </c>
      <c r="Q98" s="281">
        <v>2</v>
      </c>
      <c r="R98" s="281">
        <v>2</v>
      </c>
      <c r="S98" s="281">
        <v>2</v>
      </c>
      <c r="T98" s="281">
        <v>2</v>
      </c>
      <c r="U98" s="281">
        <v>2</v>
      </c>
      <c r="V98" s="282"/>
      <c r="W98" s="166"/>
      <c r="X98" s="281">
        <v>2</v>
      </c>
      <c r="Y98" s="281">
        <v>2</v>
      </c>
      <c r="Z98" s="281">
        <v>2</v>
      </c>
      <c r="AA98" s="281">
        <v>2</v>
      </c>
      <c r="AB98" s="281">
        <v>2</v>
      </c>
      <c r="AC98" s="281">
        <v>2</v>
      </c>
      <c r="AD98" s="281">
        <v>2</v>
      </c>
      <c r="AE98" s="281">
        <v>2</v>
      </c>
      <c r="AF98" s="281">
        <v>2</v>
      </c>
      <c r="AG98" s="281">
        <v>2</v>
      </c>
      <c r="AH98" s="281">
        <v>2</v>
      </c>
      <c r="AI98" s="281">
        <v>2</v>
      </c>
      <c r="AJ98" s="281">
        <v>2</v>
      </c>
      <c r="AK98" s="281">
        <v>2</v>
      </c>
      <c r="AL98" s="281">
        <v>2</v>
      </c>
      <c r="AM98" s="281">
        <v>2</v>
      </c>
      <c r="AN98" s="281">
        <v>2</v>
      </c>
      <c r="AO98" s="281">
        <v>2</v>
      </c>
      <c r="AP98" s="365">
        <v>13.25</v>
      </c>
      <c r="AQ98" s="285"/>
      <c r="AR98" s="285"/>
      <c r="AS98" s="285"/>
      <c r="AT98" s="285"/>
      <c r="AU98" s="365"/>
      <c r="AV98" s="280"/>
      <c r="AW98" s="89"/>
      <c r="AX98" s="89"/>
      <c r="AY98" s="89"/>
      <c r="AZ98" s="89"/>
      <c r="BA98" s="89"/>
      <c r="BB98" s="89"/>
      <c r="BC98" s="89"/>
      <c r="BD98" s="88"/>
      <c r="BE98" s="449">
        <f>SUM(E98:BD98)</f>
        <v>83.25</v>
      </c>
      <c r="BF98" s="99"/>
    </row>
    <row r="99" spans="2:58" ht="13.5" customHeight="1">
      <c r="B99" s="710"/>
      <c r="C99" s="637"/>
      <c r="D99" s="562" t="s">
        <v>315</v>
      </c>
      <c r="E99" s="386"/>
      <c r="F99" s="386"/>
      <c r="G99" s="386"/>
      <c r="H99" s="386"/>
      <c r="I99" s="386"/>
      <c r="J99" s="386"/>
      <c r="K99" s="386"/>
      <c r="L99" s="386"/>
      <c r="M99" s="386"/>
      <c r="N99" s="386"/>
      <c r="O99" s="386"/>
      <c r="P99" s="386"/>
      <c r="Q99" s="386"/>
      <c r="R99" s="386"/>
      <c r="S99" s="386"/>
      <c r="T99" s="386"/>
      <c r="U99" s="386"/>
      <c r="V99" s="282"/>
      <c r="W99" s="198"/>
      <c r="X99" s="400"/>
      <c r="Y99" s="400"/>
      <c r="Z99" s="400"/>
      <c r="AA99" s="400"/>
      <c r="AB99" s="400"/>
      <c r="AC99" s="400"/>
      <c r="AD99" s="400"/>
      <c r="AE99" s="400"/>
      <c r="AF99" s="400"/>
      <c r="AG99" s="400"/>
      <c r="AH99" s="400"/>
      <c r="AI99" s="400"/>
      <c r="AJ99" s="400"/>
      <c r="AK99" s="400"/>
      <c r="AL99" s="400"/>
      <c r="AM99" s="400"/>
      <c r="AN99" s="400"/>
      <c r="AO99" s="400"/>
      <c r="AP99" s="365"/>
      <c r="AQ99" s="285"/>
      <c r="AR99" s="285"/>
      <c r="AS99" s="285"/>
      <c r="AT99" s="285"/>
      <c r="AU99" s="365"/>
      <c r="AV99" s="280"/>
      <c r="AW99" s="89"/>
      <c r="AX99" s="95"/>
      <c r="AY99" s="95"/>
      <c r="AZ99" s="95"/>
      <c r="BA99" s="95"/>
      <c r="BB99" s="95"/>
      <c r="BC99" s="95"/>
      <c r="BD99" s="97"/>
      <c r="BE99" s="449">
        <f t="shared" ref="BE99:BE146" si="2">SUM(E99:BD99)</f>
        <v>0</v>
      </c>
      <c r="BF99" s="98">
        <f>SUM(E99:BE99)</f>
        <v>0</v>
      </c>
    </row>
    <row r="100" spans="2:58" ht="15.75" customHeight="1">
      <c r="B100" s="710"/>
      <c r="C100" s="636" t="s">
        <v>43</v>
      </c>
      <c r="D100" s="562" t="s">
        <v>314</v>
      </c>
      <c r="E100" s="281">
        <v>2</v>
      </c>
      <c r="F100" s="281">
        <v>2</v>
      </c>
      <c r="G100" s="281">
        <v>2</v>
      </c>
      <c r="H100" s="281">
        <v>2</v>
      </c>
      <c r="I100" s="281">
        <v>2</v>
      </c>
      <c r="J100" s="281">
        <v>2</v>
      </c>
      <c r="K100" s="281">
        <v>2</v>
      </c>
      <c r="L100" s="281">
        <v>2</v>
      </c>
      <c r="M100" s="281">
        <v>2</v>
      </c>
      <c r="N100" s="281">
        <v>2</v>
      </c>
      <c r="O100" s="281">
        <v>2</v>
      </c>
      <c r="P100" s="281">
        <v>2</v>
      </c>
      <c r="Q100" s="281">
        <v>2</v>
      </c>
      <c r="R100" s="281">
        <v>2</v>
      </c>
      <c r="S100" s="281">
        <v>2</v>
      </c>
      <c r="T100" s="281">
        <v>2</v>
      </c>
      <c r="U100" s="281">
        <v>2</v>
      </c>
      <c r="V100" s="282"/>
      <c r="W100" s="197"/>
      <c r="X100" s="281">
        <v>2</v>
      </c>
      <c r="Y100" s="281">
        <v>2</v>
      </c>
      <c r="Z100" s="281">
        <v>2</v>
      </c>
      <c r="AA100" s="281">
        <v>2</v>
      </c>
      <c r="AB100" s="281">
        <v>2</v>
      </c>
      <c r="AC100" s="281">
        <v>2</v>
      </c>
      <c r="AD100" s="281">
        <v>2</v>
      </c>
      <c r="AE100" s="281">
        <v>2</v>
      </c>
      <c r="AF100" s="281">
        <v>2</v>
      </c>
      <c r="AG100" s="281">
        <v>2</v>
      </c>
      <c r="AH100" s="281">
        <v>2</v>
      </c>
      <c r="AI100" s="281">
        <v>2</v>
      </c>
      <c r="AJ100" s="281">
        <v>2</v>
      </c>
      <c r="AK100" s="281">
        <v>2</v>
      </c>
      <c r="AL100" s="281">
        <v>2</v>
      </c>
      <c r="AM100" s="281">
        <v>2</v>
      </c>
      <c r="AN100" s="281">
        <v>2</v>
      </c>
      <c r="AO100" s="281">
        <v>2</v>
      </c>
      <c r="AP100" s="365"/>
      <c r="AQ100" s="285"/>
      <c r="AR100" s="285"/>
      <c r="AS100" s="285"/>
      <c r="AT100" s="285"/>
      <c r="AU100" s="365"/>
      <c r="AV100" s="280"/>
      <c r="AW100" s="89"/>
      <c r="AX100" s="95"/>
      <c r="AY100" s="95"/>
      <c r="AZ100" s="95"/>
      <c r="BA100" s="95"/>
      <c r="BB100" s="95"/>
      <c r="BC100" s="95"/>
      <c r="BD100" s="97"/>
      <c r="BE100" s="449">
        <f t="shared" si="2"/>
        <v>70</v>
      </c>
      <c r="BF100" s="98"/>
    </row>
    <row r="101" spans="2:58" ht="15.75" customHeight="1">
      <c r="B101" s="704"/>
      <c r="C101" s="637"/>
      <c r="D101" s="562" t="s">
        <v>315</v>
      </c>
      <c r="E101" s="386"/>
      <c r="F101" s="386"/>
      <c r="G101" s="386"/>
      <c r="H101" s="386"/>
      <c r="I101" s="386"/>
      <c r="J101" s="386"/>
      <c r="K101" s="386"/>
      <c r="L101" s="386"/>
      <c r="M101" s="386"/>
      <c r="N101" s="386"/>
      <c r="O101" s="386"/>
      <c r="P101" s="386"/>
      <c r="Q101" s="386"/>
      <c r="R101" s="386"/>
      <c r="S101" s="386"/>
      <c r="T101" s="386"/>
      <c r="U101" s="386"/>
      <c r="V101" s="282"/>
      <c r="W101" s="198"/>
      <c r="X101" s="400"/>
      <c r="Y101" s="400"/>
      <c r="Z101" s="400"/>
      <c r="AA101" s="400"/>
      <c r="AB101" s="400"/>
      <c r="AC101" s="400"/>
      <c r="AD101" s="400"/>
      <c r="AE101" s="400"/>
      <c r="AF101" s="400"/>
      <c r="AG101" s="400"/>
      <c r="AH101" s="400"/>
      <c r="AI101" s="400"/>
      <c r="AJ101" s="400"/>
      <c r="AK101" s="400"/>
      <c r="AL101" s="400"/>
      <c r="AM101" s="400"/>
      <c r="AN101" s="400"/>
      <c r="AO101" s="400"/>
      <c r="AP101" s="365"/>
      <c r="AQ101" s="285"/>
      <c r="AR101" s="285"/>
      <c r="AS101" s="285"/>
      <c r="AT101" s="285"/>
      <c r="AU101" s="365"/>
      <c r="AV101" s="280"/>
      <c r="AW101" s="89"/>
      <c r="AX101" s="95"/>
      <c r="AY101" s="95"/>
      <c r="AZ101" s="95"/>
      <c r="BA101" s="95"/>
      <c r="BB101" s="95"/>
      <c r="BC101" s="95"/>
      <c r="BD101" s="97"/>
      <c r="BE101" s="449">
        <f t="shared" si="2"/>
        <v>0</v>
      </c>
      <c r="BF101" s="98">
        <f>SUM(E101:BE101)</f>
        <v>0</v>
      </c>
    </row>
    <row r="102" spans="2:58" ht="15.75" customHeight="1">
      <c r="B102" s="703" t="s">
        <v>303</v>
      </c>
      <c r="C102" s="636" t="s">
        <v>42</v>
      </c>
      <c r="D102" s="562" t="s">
        <v>314</v>
      </c>
      <c r="E102" s="281">
        <v>2</v>
      </c>
      <c r="F102" s="281">
        <v>2</v>
      </c>
      <c r="G102" s="281">
        <v>2</v>
      </c>
      <c r="H102" s="281">
        <v>2</v>
      </c>
      <c r="I102" s="281">
        <v>2</v>
      </c>
      <c r="J102" s="281">
        <v>2</v>
      </c>
      <c r="K102" s="281">
        <v>2</v>
      </c>
      <c r="L102" s="281">
        <v>2</v>
      </c>
      <c r="M102" s="281">
        <v>2</v>
      </c>
      <c r="N102" s="281">
        <v>2</v>
      </c>
      <c r="O102" s="281">
        <v>2</v>
      </c>
      <c r="P102" s="281">
        <v>2</v>
      </c>
      <c r="Q102" s="281">
        <v>2</v>
      </c>
      <c r="R102" s="281">
        <v>2</v>
      </c>
      <c r="S102" s="281">
        <v>2</v>
      </c>
      <c r="T102" s="281">
        <v>2</v>
      </c>
      <c r="U102" s="281">
        <v>2</v>
      </c>
      <c r="V102" s="282"/>
      <c r="W102" s="197"/>
      <c r="X102" s="281">
        <v>3</v>
      </c>
      <c r="Y102" s="281">
        <v>3</v>
      </c>
      <c r="Z102" s="281">
        <v>3</v>
      </c>
      <c r="AA102" s="281">
        <v>3</v>
      </c>
      <c r="AB102" s="281">
        <v>3</v>
      </c>
      <c r="AC102" s="281">
        <v>3</v>
      </c>
      <c r="AD102" s="281">
        <v>3</v>
      </c>
      <c r="AE102" s="281">
        <v>3</v>
      </c>
      <c r="AF102" s="281">
        <v>3</v>
      </c>
      <c r="AG102" s="281">
        <v>3</v>
      </c>
      <c r="AH102" s="281">
        <v>3</v>
      </c>
      <c r="AI102" s="281">
        <v>3</v>
      </c>
      <c r="AJ102" s="281">
        <v>3</v>
      </c>
      <c r="AK102" s="281">
        <v>3</v>
      </c>
      <c r="AL102" s="281">
        <v>3</v>
      </c>
      <c r="AM102" s="281">
        <v>3</v>
      </c>
      <c r="AN102" s="281">
        <v>3</v>
      </c>
      <c r="AO102" s="281">
        <v>3</v>
      </c>
      <c r="AP102" s="365"/>
      <c r="AQ102" s="285"/>
      <c r="AR102" s="285"/>
      <c r="AS102" s="285"/>
      <c r="AT102" s="285"/>
      <c r="AU102" s="365"/>
      <c r="AV102" s="280"/>
      <c r="AW102" s="89"/>
      <c r="AX102" s="95"/>
      <c r="AY102" s="95"/>
      <c r="AZ102" s="95"/>
      <c r="BA102" s="95"/>
      <c r="BB102" s="95"/>
      <c r="BC102" s="95"/>
      <c r="BD102" s="97"/>
      <c r="BE102" s="449">
        <f t="shared" si="2"/>
        <v>88</v>
      </c>
      <c r="BF102" s="98"/>
    </row>
    <row r="103" spans="2:58" ht="15.75" customHeight="1">
      <c r="B103" s="704"/>
      <c r="C103" s="637"/>
      <c r="D103" s="562" t="s">
        <v>315</v>
      </c>
      <c r="E103" s="386"/>
      <c r="F103" s="386"/>
      <c r="G103" s="386"/>
      <c r="H103" s="386"/>
      <c r="I103" s="386"/>
      <c r="J103" s="386"/>
      <c r="K103" s="386"/>
      <c r="L103" s="386"/>
      <c r="M103" s="386"/>
      <c r="N103" s="386"/>
      <c r="O103" s="386"/>
      <c r="P103" s="386"/>
      <c r="Q103" s="386"/>
      <c r="R103" s="386"/>
      <c r="S103" s="386"/>
      <c r="T103" s="386"/>
      <c r="U103" s="386"/>
      <c r="V103" s="282"/>
      <c r="W103" s="198"/>
      <c r="X103" s="400"/>
      <c r="Y103" s="400"/>
      <c r="Z103" s="400"/>
      <c r="AA103" s="400"/>
      <c r="AB103" s="400"/>
      <c r="AC103" s="400"/>
      <c r="AD103" s="400"/>
      <c r="AE103" s="400"/>
      <c r="AF103" s="400"/>
      <c r="AG103" s="400"/>
      <c r="AH103" s="400"/>
      <c r="AI103" s="400"/>
      <c r="AJ103" s="400"/>
      <c r="AK103" s="400"/>
      <c r="AL103" s="400"/>
      <c r="AM103" s="400"/>
      <c r="AN103" s="400"/>
      <c r="AO103" s="400"/>
      <c r="AP103" s="365"/>
      <c r="AQ103" s="285"/>
      <c r="AR103" s="285"/>
      <c r="AS103" s="285"/>
      <c r="AT103" s="285"/>
      <c r="AU103" s="365"/>
      <c r="AV103" s="280"/>
      <c r="AW103" s="89"/>
      <c r="AX103" s="95"/>
      <c r="AY103" s="95"/>
      <c r="AZ103" s="95"/>
      <c r="BA103" s="95"/>
      <c r="BB103" s="95"/>
      <c r="BC103" s="95"/>
      <c r="BD103" s="97"/>
      <c r="BE103" s="449">
        <f t="shared" si="2"/>
        <v>0</v>
      </c>
      <c r="BF103" s="98">
        <f>SUM(E103:BE103)</f>
        <v>0</v>
      </c>
    </row>
    <row r="104" spans="2:58" ht="15.75" customHeight="1">
      <c r="B104" s="703" t="s">
        <v>304</v>
      </c>
      <c r="C104" s="636" t="s">
        <v>480</v>
      </c>
      <c r="D104" s="562" t="s">
        <v>314</v>
      </c>
      <c r="E104" s="281">
        <v>2</v>
      </c>
      <c r="F104" s="281">
        <v>2</v>
      </c>
      <c r="G104" s="281">
        <v>2</v>
      </c>
      <c r="H104" s="281">
        <v>2</v>
      </c>
      <c r="I104" s="281">
        <v>2</v>
      </c>
      <c r="J104" s="281">
        <v>2</v>
      </c>
      <c r="K104" s="281">
        <v>2</v>
      </c>
      <c r="L104" s="281">
        <v>2</v>
      </c>
      <c r="M104" s="592">
        <v>2</v>
      </c>
      <c r="N104" s="281">
        <v>3</v>
      </c>
      <c r="O104" s="281">
        <v>3</v>
      </c>
      <c r="P104" s="281">
        <v>3</v>
      </c>
      <c r="Q104" s="281">
        <v>3</v>
      </c>
      <c r="R104" s="281">
        <v>3</v>
      </c>
      <c r="S104" s="281">
        <v>3</v>
      </c>
      <c r="T104" s="281">
        <v>3</v>
      </c>
      <c r="U104" s="281">
        <v>3</v>
      </c>
      <c r="V104" s="282"/>
      <c r="W104" s="197"/>
      <c r="X104" s="281">
        <v>4</v>
      </c>
      <c r="Y104" s="281">
        <v>4</v>
      </c>
      <c r="Z104" s="281">
        <v>4</v>
      </c>
      <c r="AA104" s="281">
        <v>4</v>
      </c>
      <c r="AB104" s="281">
        <v>4</v>
      </c>
      <c r="AC104" s="281">
        <v>4</v>
      </c>
      <c r="AD104" s="281">
        <v>4</v>
      </c>
      <c r="AE104" s="281">
        <v>4</v>
      </c>
      <c r="AF104" s="281">
        <v>4</v>
      </c>
      <c r="AG104" s="281">
        <v>4</v>
      </c>
      <c r="AH104" s="281">
        <v>4</v>
      </c>
      <c r="AI104" s="281">
        <v>4</v>
      </c>
      <c r="AJ104" s="281">
        <v>4</v>
      </c>
      <c r="AK104" s="281">
        <v>4</v>
      </c>
      <c r="AL104" s="281">
        <v>4</v>
      </c>
      <c r="AM104" s="281">
        <v>4</v>
      </c>
      <c r="AN104" s="281">
        <v>4</v>
      </c>
      <c r="AO104" s="281">
        <v>4</v>
      </c>
      <c r="AP104" s="365">
        <v>13.25</v>
      </c>
      <c r="AQ104" s="285"/>
      <c r="AR104" s="285"/>
      <c r="AS104" s="285"/>
      <c r="AT104" s="285"/>
      <c r="AU104" s="365"/>
      <c r="AV104" s="280"/>
      <c r="AW104" s="89"/>
      <c r="AX104" s="95"/>
      <c r="AY104" s="95"/>
      <c r="AZ104" s="95"/>
      <c r="BA104" s="95"/>
      <c r="BB104" s="95"/>
      <c r="BC104" s="95"/>
      <c r="BD104" s="97"/>
      <c r="BE104" s="449">
        <f t="shared" si="2"/>
        <v>127.25</v>
      </c>
      <c r="BF104" s="98"/>
    </row>
    <row r="105" spans="2:58" ht="25.5" customHeight="1">
      <c r="B105" s="704"/>
      <c r="C105" s="637"/>
      <c r="D105" s="562" t="s">
        <v>315</v>
      </c>
      <c r="E105" s="386"/>
      <c r="F105" s="386"/>
      <c r="G105" s="386"/>
      <c r="H105" s="386"/>
      <c r="I105" s="386"/>
      <c r="J105" s="386"/>
      <c r="K105" s="386"/>
      <c r="L105" s="386"/>
      <c r="M105" s="386"/>
      <c r="N105" s="386"/>
      <c r="O105" s="386"/>
      <c r="P105" s="386"/>
      <c r="Q105" s="386"/>
      <c r="R105" s="386"/>
      <c r="S105" s="386"/>
      <c r="T105" s="386"/>
      <c r="U105" s="386"/>
      <c r="V105" s="282"/>
      <c r="W105" s="198"/>
      <c r="X105" s="400"/>
      <c r="Y105" s="400"/>
      <c r="Z105" s="400"/>
      <c r="AA105" s="400"/>
      <c r="AB105" s="400"/>
      <c r="AC105" s="400"/>
      <c r="AD105" s="400"/>
      <c r="AE105" s="400"/>
      <c r="AF105" s="400"/>
      <c r="AG105" s="400"/>
      <c r="AH105" s="400"/>
      <c r="AI105" s="400"/>
      <c r="AJ105" s="400"/>
      <c r="AK105" s="400"/>
      <c r="AL105" s="400"/>
      <c r="AM105" s="400"/>
      <c r="AN105" s="400"/>
      <c r="AO105" s="400"/>
      <c r="AP105" s="365"/>
      <c r="AQ105" s="285"/>
      <c r="AR105" s="285"/>
      <c r="AS105" s="285"/>
      <c r="AT105" s="285"/>
      <c r="AU105" s="365"/>
      <c r="AV105" s="280"/>
      <c r="AW105" s="89"/>
      <c r="AX105" s="95"/>
      <c r="AY105" s="95"/>
      <c r="AZ105" s="95"/>
      <c r="BA105" s="95"/>
      <c r="BB105" s="95"/>
      <c r="BC105" s="95"/>
      <c r="BD105" s="97"/>
      <c r="BE105" s="449">
        <f t="shared" si="2"/>
        <v>0</v>
      </c>
      <c r="BF105" s="98">
        <f>SUM(E105:BE105)</f>
        <v>0</v>
      </c>
    </row>
    <row r="106" spans="2:58" ht="15.75" customHeight="1">
      <c r="B106" s="703" t="s">
        <v>305</v>
      </c>
      <c r="C106" s="636" t="s">
        <v>41</v>
      </c>
      <c r="D106" s="562" t="s">
        <v>314</v>
      </c>
      <c r="E106" s="281">
        <v>3</v>
      </c>
      <c r="F106" s="281">
        <v>3</v>
      </c>
      <c r="G106" s="281">
        <v>3</v>
      </c>
      <c r="H106" s="281">
        <v>3</v>
      </c>
      <c r="I106" s="281">
        <v>3</v>
      </c>
      <c r="J106" s="281">
        <v>3</v>
      </c>
      <c r="K106" s="281">
        <v>3</v>
      </c>
      <c r="L106" s="281">
        <v>3</v>
      </c>
      <c r="M106" s="592">
        <v>3</v>
      </c>
      <c r="N106" s="281">
        <v>2</v>
      </c>
      <c r="O106" s="281">
        <v>2</v>
      </c>
      <c r="P106" s="281">
        <v>2</v>
      </c>
      <c r="Q106" s="281">
        <v>2</v>
      </c>
      <c r="R106" s="281">
        <v>2</v>
      </c>
      <c r="S106" s="281">
        <v>2</v>
      </c>
      <c r="T106" s="281">
        <v>2</v>
      </c>
      <c r="U106" s="281">
        <v>2</v>
      </c>
      <c r="V106" s="282"/>
      <c r="W106" s="197"/>
      <c r="X106" s="281">
        <v>2</v>
      </c>
      <c r="Y106" s="281">
        <v>2</v>
      </c>
      <c r="Z106" s="281">
        <v>2</v>
      </c>
      <c r="AA106" s="281">
        <v>2</v>
      </c>
      <c r="AB106" s="281">
        <v>2</v>
      </c>
      <c r="AC106" s="281">
        <v>2</v>
      </c>
      <c r="AD106" s="281">
        <v>2</v>
      </c>
      <c r="AE106" s="281">
        <v>2</v>
      </c>
      <c r="AF106" s="281">
        <v>2</v>
      </c>
      <c r="AG106" s="281">
        <v>2</v>
      </c>
      <c r="AH106" s="281">
        <v>2</v>
      </c>
      <c r="AI106" s="281">
        <v>2</v>
      </c>
      <c r="AJ106" s="281">
        <v>2</v>
      </c>
      <c r="AK106" s="281">
        <v>2</v>
      </c>
      <c r="AL106" s="281">
        <v>2</v>
      </c>
      <c r="AM106" s="281">
        <v>2</v>
      </c>
      <c r="AN106" s="281">
        <v>2</v>
      </c>
      <c r="AO106" s="592">
        <v>1</v>
      </c>
      <c r="AP106" s="365"/>
      <c r="AQ106" s="285"/>
      <c r="AR106" s="285"/>
      <c r="AS106" s="285"/>
      <c r="AT106" s="285"/>
      <c r="AU106" s="365"/>
      <c r="AV106" s="280"/>
      <c r="AW106" s="89"/>
      <c r="AX106" s="95"/>
      <c r="AY106" s="95"/>
      <c r="AZ106" s="95"/>
      <c r="BA106" s="95"/>
      <c r="BB106" s="95"/>
      <c r="BC106" s="95"/>
      <c r="BD106" s="97"/>
      <c r="BE106" s="449">
        <f t="shared" si="2"/>
        <v>78</v>
      </c>
      <c r="BF106" s="98"/>
    </row>
    <row r="107" spans="2:58" ht="15.75" customHeight="1">
      <c r="B107" s="704"/>
      <c r="C107" s="637"/>
      <c r="D107" s="562" t="s">
        <v>315</v>
      </c>
      <c r="E107" s="386"/>
      <c r="F107" s="386"/>
      <c r="G107" s="386"/>
      <c r="H107" s="386"/>
      <c r="I107" s="386"/>
      <c r="J107" s="386"/>
      <c r="K107" s="386"/>
      <c r="L107" s="386"/>
      <c r="M107" s="386"/>
      <c r="N107" s="386"/>
      <c r="O107" s="386"/>
      <c r="P107" s="386"/>
      <c r="Q107" s="386"/>
      <c r="R107" s="386"/>
      <c r="S107" s="386"/>
      <c r="T107" s="386"/>
      <c r="U107" s="386"/>
      <c r="V107" s="282"/>
      <c r="W107" s="198"/>
      <c r="X107" s="400"/>
      <c r="Y107" s="400"/>
      <c r="Z107" s="400"/>
      <c r="AA107" s="400"/>
      <c r="AB107" s="400"/>
      <c r="AC107" s="400"/>
      <c r="AD107" s="400"/>
      <c r="AE107" s="400"/>
      <c r="AF107" s="400"/>
      <c r="AG107" s="400"/>
      <c r="AH107" s="400"/>
      <c r="AI107" s="400"/>
      <c r="AJ107" s="400"/>
      <c r="AK107" s="400"/>
      <c r="AL107" s="400"/>
      <c r="AM107" s="400"/>
      <c r="AN107" s="400"/>
      <c r="AO107" s="400"/>
      <c r="AP107" s="365"/>
      <c r="AQ107" s="285"/>
      <c r="AR107" s="285"/>
      <c r="AS107" s="285"/>
      <c r="AT107" s="285"/>
      <c r="AU107" s="365"/>
      <c r="AV107" s="280"/>
      <c r="AW107" s="89"/>
      <c r="AX107" s="95"/>
      <c r="AY107" s="95"/>
      <c r="AZ107" s="95"/>
      <c r="BA107" s="95"/>
      <c r="BB107" s="95"/>
      <c r="BC107" s="95"/>
      <c r="BD107" s="97"/>
      <c r="BE107" s="449">
        <f t="shared" si="2"/>
        <v>0</v>
      </c>
      <c r="BF107" s="98">
        <f>SUM(E107:BE107)</f>
        <v>0</v>
      </c>
    </row>
    <row r="108" spans="2:58" ht="15.75" customHeight="1">
      <c r="B108" s="703" t="s">
        <v>306</v>
      </c>
      <c r="C108" s="705" t="s">
        <v>139</v>
      </c>
      <c r="D108" s="562" t="s">
        <v>314</v>
      </c>
      <c r="E108" s="281">
        <v>2</v>
      </c>
      <c r="F108" s="281">
        <v>2</v>
      </c>
      <c r="G108" s="281">
        <v>2</v>
      </c>
      <c r="H108" s="281">
        <v>2</v>
      </c>
      <c r="I108" s="281">
        <v>2</v>
      </c>
      <c r="J108" s="281">
        <v>2</v>
      </c>
      <c r="K108" s="281">
        <v>2</v>
      </c>
      <c r="L108" s="281">
        <v>2</v>
      </c>
      <c r="M108" s="281">
        <v>2</v>
      </c>
      <c r="N108" s="281">
        <v>2</v>
      </c>
      <c r="O108" s="281">
        <v>2</v>
      </c>
      <c r="P108" s="281">
        <v>2</v>
      </c>
      <c r="Q108" s="281">
        <v>2</v>
      </c>
      <c r="R108" s="281">
        <v>2</v>
      </c>
      <c r="S108" s="281">
        <v>2</v>
      </c>
      <c r="T108" s="281">
        <v>2</v>
      </c>
      <c r="U108" s="281">
        <v>2</v>
      </c>
      <c r="V108" s="282"/>
      <c r="W108" s="197"/>
      <c r="X108" s="281">
        <v>3</v>
      </c>
      <c r="Y108" s="281">
        <v>3</v>
      </c>
      <c r="Z108" s="281">
        <v>3</v>
      </c>
      <c r="AA108" s="281">
        <v>3</v>
      </c>
      <c r="AB108" s="281">
        <v>3</v>
      </c>
      <c r="AC108" s="281">
        <v>3</v>
      </c>
      <c r="AD108" s="281">
        <v>3</v>
      </c>
      <c r="AE108" s="281">
        <v>3</v>
      </c>
      <c r="AF108" s="281">
        <v>3</v>
      </c>
      <c r="AG108" s="281">
        <v>3</v>
      </c>
      <c r="AH108" s="281">
        <v>3</v>
      </c>
      <c r="AI108" s="281">
        <v>3</v>
      </c>
      <c r="AJ108" s="281">
        <v>3</v>
      </c>
      <c r="AK108" s="281">
        <v>3</v>
      </c>
      <c r="AL108" s="281">
        <v>3</v>
      </c>
      <c r="AM108" s="281">
        <v>3</v>
      </c>
      <c r="AN108" s="281">
        <v>3</v>
      </c>
      <c r="AO108" s="592">
        <v>2</v>
      </c>
      <c r="AP108" s="365"/>
      <c r="AQ108" s="285"/>
      <c r="AR108" s="285"/>
      <c r="AS108" s="285"/>
      <c r="AT108" s="285"/>
      <c r="AU108" s="365"/>
      <c r="AV108" s="280"/>
      <c r="AW108" s="89"/>
      <c r="AX108" s="95"/>
      <c r="AY108" s="95"/>
      <c r="AZ108" s="95"/>
      <c r="BA108" s="95"/>
      <c r="BB108" s="95"/>
      <c r="BC108" s="95"/>
      <c r="BD108" s="97"/>
      <c r="BE108" s="449">
        <f t="shared" si="2"/>
        <v>87</v>
      </c>
      <c r="BF108" s="98"/>
    </row>
    <row r="109" spans="2:58" ht="15.75" customHeight="1">
      <c r="B109" s="704"/>
      <c r="C109" s="706"/>
      <c r="D109" s="562" t="s">
        <v>315</v>
      </c>
      <c r="E109" s="387"/>
      <c r="F109" s="387"/>
      <c r="G109" s="387"/>
      <c r="H109" s="387"/>
      <c r="I109" s="387"/>
      <c r="J109" s="387"/>
      <c r="K109" s="387"/>
      <c r="L109" s="387"/>
      <c r="M109" s="387"/>
      <c r="N109" s="387"/>
      <c r="O109" s="387"/>
      <c r="P109" s="387"/>
      <c r="Q109" s="387"/>
      <c r="R109" s="387"/>
      <c r="S109" s="387"/>
      <c r="T109" s="387"/>
      <c r="U109" s="387"/>
      <c r="V109" s="282"/>
      <c r="W109" s="198"/>
      <c r="X109" s="401"/>
      <c r="Y109" s="401"/>
      <c r="Z109" s="401"/>
      <c r="AA109" s="401"/>
      <c r="AB109" s="401"/>
      <c r="AC109" s="401"/>
      <c r="AD109" s="401"/>
      <c r="AE109" s="401"/>
      <c r="AF109" s="401"/>
      <c r="AG109" s="401"/>
      <c r="AH109" s="401"/>
      <c r="AI109" s="401"/>
      <c r="AJ109" s="401"/>
      <c r="AK109" s="401"/>
      <c r="AL109" s="401"/>
      <c r="AM109" s="401"/>
      <c r="AN109" s="401"/>
      <c r="AO109" s="401"/>
      <c r="AP109" s="365"/>
      <c r="AQ109" s="285"/>
      <c r="AR109" s="285"/>
      <c r="AS109" s="285"/>
      <c r="AT109" s="285"/>
      <c r="AU109" s="365"/>
      <c r="AV109" s="280"/>
      <c r="AW109" s="89"/>
      <c r="AX109" s="95"/>
      <c r="AY109" s="95"/>
      <c r="AZ109" s="95"/>
      <c r="BA109" s="95"/>
      <c r="BB109" s="95"/>
      <c r="BC109" s="95"/>
      <c r="BD109" s="97"/>
      <c r="BE109" s="449">
        <f t="shared" si="2"/>
        <v>0</v>
      </c>
      <c r="BF109" s="98">
        <f>SUM(E109:BE109)</f>
        <v>0</v>
      </c>
    </row>
    <row r="110" spans="2:58" ht="15.75" customHeight="1">
      <c r="B110" s="703" t="s">
        <v>307</v>
      </c>
      <c r="C110" s="636" t="s">
        <v>39</v>
      </c>
      <c r="D110" s="562" t="s">
        <v>314</v>
      </c>
      <c r="E110" s="281">
        <v>2</v>
      </c>
      <c r="F110" s="281">
        <v>2</v>
      </c>
      <c r="G110" s="281">
        <v>2</v>
      </c>
      <c r="H110" s="281">
        <v>2</v>
      </c>
      <c r="I110" s="281">
        <v>2</v>
      </c>
      <c r="J110" s="281">
        <v>2</v>
      </c>
      <c r="K110" s="281">
        <v>2</v>
      </c>
      <c r="L110" s="281">
        <v>2</v>
      </c>
      <c r="M110" s="281">
        <v>2</v>
      </c>
      <c r="N110" s="281">
        <v>2</v>
      </c>
      <c r="O110" s="281">
        <v>2</v>
      </c>
      <c r="P110" s="281">
        <v>2</v>
      </c>
      <c r="Q110" s="281">
        <v>2</v>
      </c>
      <c r="R110" s="281">
        <v>2</v>
      </c>
      <c r="S110" s="281">
        <v>2</v>
      </c>
      <c r="T110" s="281">
        <v>2</v>
      </c>
      <c r="U110" s="281">
        <v>2</v>
      </c>
      <c r="V110" s="282"/>
      <c r="W110" s="198"/>
      <c r="X110" s="402"/>
      <c r="Y110" s="402"/>
      <c r="Z110" s="402"/>
      <c r="AA110" s="402"/>
      <c r="AB110" s="402"/>
      <c r="AC110" s="402"/>
      <c r="AD110" s="402"/>
      <c r="AE110" s="402"/>
      <c r="AF110" s="402"/>
      <c r="AG110" s="402"/>
      <c r="AH110" s="402"/>
      <c r="AI110" s="402"/>
      <c r="AJ110" s="402"/>
      <c r="AK110" s="402"/>
      <c r="AL110" s="402"/>
      <c r="AM110" s="402"/>
      <c r="AN110" s="402"/>
      <c r="AO110" s="402"/>
      <c r="AP110" s="365"/>
      <c r="AQ110" s="285"/>
      <c r="AR110" s="285"/>
      <c r="AS110" s="285"/>
      <c r="AT110" s="285"/>
      <c r="AU110" s="365"/>
      <c r="AV110" s="280"/>
      <c r="AW110" s="89"/>
      <c r="AX110" s="95"/>
      <c r="AY110" s="95"/>
      <c r="AZ110" s="95"/>
      <c r="BA110" s="95"/>
      <c r="BB110" s="95"/>
      <c r="BC110" s="95"/>
      <c r="BD110" s="97"/>
      <c r="BE110" s="449">
        <f t="shared" si="2"/>
        <v>34</v>
      </c>
      <c r="BF110" s="98"/>
    </row>
    <row r="111" spans="2:58" ht="15.75" customHeight="1">
      <c r="B111" s="704"/>
      <c r="C111" s="637"/>
      <c r="D111" s="562" t="s">
        <v>315</v>
      </c>
      <c r="E111" s="386"/>
      <c r="F111" s="386"/>
      <c r="G111" s="386"/>
      <c r="H111" s="386"/>
      <c r="I111" s="386"/>
      <c r="J111" s="386"/>
      <c r="K111" s="386"/>
      <c r="L111" s="386"/>
      <c r="M111" s="386"/>
      <c r="N111" s="386"/>
      <c r="O111" s="386"/>
      <c r="P111" s="386"/>
      <c r="Q111" s="386"/>
      <c r="R111" s="386"/>
      <c r="S111" s="386"/>
      <c r="T111" s="386"/>
      <c r="U111" s="386"/>
      <c r="V111" s="282"/>
      <c r="W111" s="198"/>
      <c r="X111" s="400"/>
      <c r="Y111" s="400"/>
      <c r="Z111" s="400"/>
      <c r="AA111" s="400"/>
      <c r="AB111" s="400"/>
      <c r="AC111" s="400"/>
      <c r="AD111" s="400"/>
      <c r="AE111" s="400"/>
      <c r="AF111" s="400"/>
      <c r="AG111" s="400"/>
      <c r="AH111" s="400"/>
      <c r="AI111" s="400"/>
      <c r="AJ111" s="400"/>
      <c r="AK111" s="400"/>
      <c r="AL111" s="400"/>
      <c r="AM111" s="400"/>
      <c r="AN111" s="400"/>
      <c r="AO111" s="400"/>
      <c r="AP111" s="365"/>
      <c r="AQ111" s="285"/>
      <c r="AR111" s="285"/>
      <c r="AS111" s="285"/>
      <c r="AT111" s="285"/>
      <c r="AU111" s="365"/>
      <c r="AV111" s="280"/>
      <c r="AW111" s="89"/>
      <c r="AX111" s="95"/>
      <c r="AY111" s="95"/>
      <c r="AZ111" s="95"/>
      <c r="BA111" s="95"/>
      <c r="BB111" s="95"/>
      <c r="BC111" s="95"/>
      <c r="BD111" s="97"/>
      <c r="BE111" s="449">
        <f t="shared" si="2"/>
        <v>0</v>
      </c>
      <c r="BF111" s="98"/>
    </row>
    <row r="112" spans="2:58" ht="15.75" customHeight="1">
      <c r="B112" s="693" t="s">
        <v>301</v>
      </c>
      <c r="C112" s="699" t="s">
        <v>317</v>
      </c>
      <c r="D112" s="206"/>
      <c r="E112" s="388"/>
      <c r="F112" s="388"/>
      <c r="G112" s="388"/>
      <c r="H112" s="388"/>
      <c r="I112" s="388"/>
      <c r="J112" s="388"/>
      <c r="K112" s="388"/>
      <c r="L112" s="388"/>
      <c r="M112" s="388"/>
      <c r="N112" s="388"/>
      <c r="O112" s="388"/>
      <c r="P112" s="388"/>
      <c r="Q112" s="388"/>
      <c r="R112" s="388"/>
      <c r="S112" s="388"/>
      <c r="T112" s="388"/>
      <c r="U112" s="388"/>
      <c r="V112" s="282"/>
      <c r="W112" s="198"/>
      <c r="X112" s="403"/>
      <c r="Y112" s="403"/>
      <c r="Z112" s="403"/>
      <c r="AA112" s="403"/>
      <c r="AB112" s="403"/>
      <c r="AC112" s="403"/>
      <c r="AD112" s="403"/>
      <c r="AE112" s="403"/>
      <c r="AF112" s="403"/>
      <c r="AG112" s="403"/>
      <c r="AH112" s="403"/>
      <c r="AI112" s="403"/>
      <c r="AJ112" s="403"/>
      <c r="AK112" s="403"/>
      <c r="AL112" s="403"/>
      <c r="AM112" s="403"/>
      <c r="AN112" s="403"/>
      <c r="AO112" s="403"/>
      <c r="AP112" s="365"/>
      <c r="AQ112" s="285"/>
      <c r="AR112" s="285"/>
      <c r="AS112" s="285"/>
      <c r="AT112" s="285"/>
      <c r="AU112" s="365"/>
      <c r="AV112" s="280"/>
      <c r="AW112" s="89"/>
      <c r="AX112" s="95"/>
      <c r="AY112" s="95"/>
      <c r="AZ112" s="95"/>
      <c r="BA112" s="95"/>
      <c r="BB112" s="95"/>
      <c r="BC112" s="95"/>
      <c r="BD112" s="97"/>
      <c r="BE112" s="449">
        <f t="shared" si="2"/>
        <v>0</v>
      </c>
      <c r="BF112" s="98"/>
    </row>
    <row r="113" spans="2:59" ht="32.25" customHeight="1">
      <c r="B113" s="694"/>
      <c r="C113" s="700"/>
      <c r="D113" s="206"/>
      <c r="E113" s="388"/>
      <c r="F113" s="388"/>
      <c r="G113" s="388"/>
      <c r="H113" s="388"/>
      <c r="I113" s="388"/>
      <c r="J113" s="388"/>
      <c r="K113" s="388"/>
      <c r="L113" s="388"/>
      <c r="M113" s="388"/>
      <c r="N113" s="388"/>
      <c r="O113" s="388"/>
      <c r="P113" s="388"/>
      <c r="Q113" s="388"/>
      <c r="R113" s="388"/>
      <c r="S113" s="388"/>
      <c r="T113" s="388"/>
      <c r="U113" s="388"/>
      <c r="V113" s="282"/>
      <c r="W113" s="198"/>
      <c r="X113" s="403"/>
      <c r="Y113" s="403"/>
      <c r="Z113" s="403"/>
      <c r="AA113" s="403"/>
      <c r="AB113" s="403"/>
      <c r="AC113" s="403"/>
      <c r="AD113" s="403"/>
      <c r="AE113" s="403"/>
      <c r="AF113" s="403"/>
      <c r="AG113" s="403"/>
      <c r="AH113" s="403"/>
      <c r="AI113" s="403"/>
      <c r="AJ113" s="403"/>
      <c r="AK113" s="403"/>
      <c r="AL113" s="403"/>
      <c r="AM113" s="403"/>
      <c r="AN113" s="403"/>
      <c r="AO113" s="403"/>
      <c r="AP113" s="365"/>
      <c r="AQ113" s="285"/>
      <c r="AR113" s="285"/>
      <c r="AS113" s="285"/>
      <c r="AT113" s="285"/>
      <c r="AU113" s="365"/>
      <c r="AV113" s="280"/>
      <c r="AW113" s="89"/>
      <c r="AX113" s="95"/>
      <c r="AY113" s="95"/>
      <c r="AZ113" s="95"/>
      <c r="BA113" s="95"/>
      <c r="BB113" s="95"/>
      <c r="BC113" s="95"/>
      <c r="BD113" s="97"/>
      <c r="BE113" s="449">
        <f t="shared" si="2"/>
        <v>0</v>
      </c>
      <c r="BF113" s="98"/>
    </row>
    <row r="114" spans="2:59" ht="15.75" customHeight="1">
      <c r="B114" s="703" t="s">
        <v>308</v>
      </c>
      <c r="C114" s="636" t="s">
        <v>345</v>
      </c>
      <c r="D114" s="562" t="s">
        <v>314</v>
      </c>
      <c r="E114" s="281">
        <v>2</v>
      </c>
      <c r="F114" s="281">
        <v>2</v>
      </c>
      <c r="G114" s="281">
        <v>2</v>
      </c>
      <c r="H114" s="281">
        <v>2</v>
      </c>
      <c r="I114" s="281">
        <v>2</v>
      </c>
      <c r="J114" s="281">
        <v>2</v>
      </c>
      <c r="K114" s="281">
        <v>2</v>
      </c>
      <c r="L114" s="281">
        <v>2</v>
      </c>
      <c r="M114" s="281">
        <v>2</v>
      </c>
      <c r="N114" s="281">
        <v>2</v>
      </c>
      <c r="O114" s="281">
        <v>2</v>
      </c>
      <c r="P114" s="281">
        <v>2</v>
      </c>
      <c r="Q114" s="281">
        <v>2</v>
      </c>
      <c r="R114" s="281">
        <v>2</v>
      </c>
      <c r="S114" s="281">
        <v>2</v>
      </c>
      <c r="T114" s="592">
        <v>2</v>
      </c>
      <c r="U114" s="281"/>
      <c r="V114" s="282"/>
      <c r="W114" s="198"/>
      <c r="X114" s="402"/>
      <c r="Y114" s="402"/>
      <c r="Z114" s="402"/>
      <c r="AA114" s="402"/>
      <c r="AB114" s="402"/>
      <c r="AC114" s="402"/>
      <c r="AD114" s="402"/>
      <c r="AE114" s="402"/>
      <c r="AF114" s="402"/>
      <c r="AG114" s="402"/>
      <c r="AH114" s="402"/>
      <c r="AI114" s="402"/>
      <c r="AJ114" s="402"/>
      <c r="AK114" s="402"/>
      <c r="AL114" s="402"/>
      <c r="AM114" s="402"/>
      <c r="AN114" s="402"/>
      <c r="AO114" s="402"/>
      <c r="AP114" s="365"/>
      <c r="AQ114" s="285"/>
      <c r="AR114" s="285"/>
      <c r="AS114" s="285"/>
      <c r="AT114" s="285"/>
      <c r="AU114" s="365"/>
      <c r="AV114" s="280"/>
      <c r="AW114" s="89"/>
      <c r="AX114" s="95"/>
      <c r="AY114" s="95"/>
      <c r="AZ114" s="95"/>
      <c r="BA114" s="95"/>
      <c r="BB114" s="95"/>
      <c r="BC114" s="95"/>
      <c r="BD114" s="97"/>
      <c r="BE114" s="449">
        <f t="shared" si="2"/>
        <v>32</v>
      </c>
      <c r="BF114" s="98"/>
    </row>
    <row r="115" spans="2:59" ht="15.75" customHeight="1">
      <c r="B115" s="704"/>
      <c r="C115" s="637"/>
      <c r="D115" s="562" t="s">
        <v>315</v>
      </c>
      <c r="E115" s="386"/>
      <c r="F115" s="386"/>
      <c r="G115" s="386"/>
      <c r="H115" s="386"/>
      <c r="I115" s="386"/>
      <c r="J115" s="386"/>
      <c r="K115" s="386"/>
      <c r="L115" s="386"/>
      <c r="M115" s="386"/>
      <c r="N115" s="386"/>
      <c r="O115" s="386"/>
      <c r="P115" s="386"/>
      <c r="Q115" s="386"/>
      <c r="R115" s="386"/>
      <c r="S115" s="386"/>
      <c r="T115" s="386"/>
      <c r="U115" s="386"/>
      <c r="V115" s="282"/>
      <c r="W115" s="198"/>
      <c r="X115" s="400"/>
      <c r="Y115" s="400"/>
      <c r="Z115" s="400"/>
      <c r="AA115" s="400"/>
      <c r="AB115" s="400"/>
      <c r="AC115" s="400"/>
      <c r="AD115" s="400"/>
      <c r="AE115" s="400"/>
      <c r="AF115" s="400"/>
      <c r="AG115" s="400"/>
      <c r="AH115" s="400"/>
      <c r="AI115" s="400"/>
      <c r="AJ115" s="400"/>
      <c r="AK115" s="400"/>
      <c r="AL115" s="400"/>
      <c r="AM115" s="400"/>
      <c r="AN115" s="400"/>
      <c r="AO115" s="400"/>
      <c r="AP115" s="365"/>
      <c r="AQ115" s="285"/>
      <c r="AR115" s="285"/>
      <c r="AS115" s="285"/>
      <c r="AT115" s="285"/>
      <c r="AU115" s="365"/>
      <c r="AV115" s="280"/>
      <c r="AW115" s="89"/>
      <c r="AX115" s="95"/>
      <c r="AY115" s="95"/>
      <c r="AZ115" s="95"/>
      <c r="BA115" s="95"/>
      <c r="BB115" s="95"/>
      <c r="BC115" s="95"/>
      <c r="BD115" s="97"/>
      <c r="BE115" s="449">
        <f t="shared" si="2"/>
        <v>0</v>
      </c>
      <c r="BF115" s="98"/>
    </row>
    <row r="116" spans="2:59" ht="15.75" customHeight="1">
      <c r="B116" s="703" t="s">
        <v>309</v>
      </c>
      <c r="C116" s="705" t="s">
        <v>285</v>
      </c>
      <c r="D116" s="562" t="s">
        <v>314</v>
      </c>
      <c r="E116" s="281">
        <v>2</v>
      </c>
      <c r="F116" s="281">
        <v>2</v>
      </c>
      <c r="G116" s="281">
        <v>2</v>
      </c>
      <c r="H116" s="281">
        <v>2</v>
      </c>
      <c r="I116" s="281">
        <v>2</v>
      </c>
      <c r="J116" s="281">
        <v>2</v>
      </c>
      <c r="K116" s="281">
        <v>2</v>
      </c>
      <c r="L116" s="281">
        <v>2</v>
      </c>
      <c r="M116" s="281">
        <v>2</v>
      </c>
      <c r="N116" s="281">
        <v>2</v>
      </c>
      <c r="O116" s="281">
        <v>2</v>
      </c>
      <c r="P116" s="281">
        <v>2</v>
      </c>
      <c r="Q116" s="281">
        <v>2</v>
      </c>
      <c r="R116" s="281">
        <v>2</v>
      </c>
      <c r="S116" s="281">
        <v>2</v>
      </c>
      <c r="T116" s="592">
        <v>2</v>
      </c>
      <c r="U116" s="281"/>
      <c r="V116" s="282"/>
      <c r="W116" s="198"/>
      <c r="X116" s="402"/>
      <c r="Y116" s="402"/>
      <c r="Z116" s="402"/>
      <c r="AA116" s="402"/>
      <c r="AB116" s="402"/>
      <c r="AC116" s="402"/>
      <c r="AD116" s="402"/>
      <c r="AE116" s="402"/>
      <c r="AF116" s="402"/>
      <c r="AG116" s="402"/>
      <c r="AH116" s="402"/>
      <c r="AI116" s="402"/>
      <c r="AJ116" s="402"/>
      <c r="AK116" s="402"/>
      <c r="AL116" s="402"/>
      <c r="AM116" s="402"/>
      <c r="AN116" s="402"/>
      <c r="AO116" s="402"/>
      <c r="AP116" s="365"/>
      <c r="AQ116" s="285"/>
      <c r="AR116" s="285"/>
      <c r="AS116" s="285"/>
      <c r="AT116" s="285"/>
      <c r="AU116" s="365"/>
      <c r="AV116" s="280"/>
      <c r="AW116" s="89"/>
      <c r="AX116" s="95"/>
      <c r="AY116" s="95"/>
      <c r="AZ116" s="95"/>
      <c r="BA116" s="95"/>
      <c r="BB116" s="95"/>
      <c r="BC116" s="95"/>
      <c r="BD116" s="97"/>
      <c r="BE116" s="449">
        <f t="shared" si="2"/>
        <v>32</v>
      </c>
      <c r="BF116" s="98"/>
    </row>
    <row r="117" spans="2:59" ht="15.75" customHeight="1">
      <c r="B117" s="704"/>
      <c r="C117" s="706"/>
      <c r="D117" s="562" t="s">
        <v>315</v>
      </c>
      <c r="E117" s="386"/>
      <c r="F117" s="386"/>
      <c r="G117" s="386"/>
      <c r="H117" s="386"/>
      <c r="I117" s="386"/>
      <c r="J117" s="386"/>
      <c r="K117" s="386"/>
      <c r="L117" s="386"/>
      <c r="M117" s="386"/>
      <c r="N117" s="386"/>
      <c r="O117" s="386"/>
      <c r="P117" s="386"/>
      <c r="Q117" s="386"/>
      <c r="R117" s="386"/>
      <c r="S117" s="386"/>
      <c r="T117" s="386"/>
      <c r="U117" s="386"/>
      <c r="V117" s="282"/>
      <c r="W117" s="198"/>
      <c r="X117" s="400"/>
      <c r="Y117" s="400"/>
      <c r="Z117" s="400"/>
      <c r="AA117" s="400"/>
      <c r="AB117" s="400"/>
      <c r="AC117" s="400"/>
      <c r="AD117" s="400"/>
      <c r="AE117" s="400"/>
      <c r="AF117" s="400"/>
      <c r="AG117" s="400"/>
      <c r="AH117" s="400"/>
      <c r="AI117" s="400"/>
      <c r="AJ117" s="400"/>
      <c r="AK117" s="400"/>
      <c r="AL117" s="400"/>
      <c r="AM117" s="400"/>
      <c r="AN117" s="400"/>
      <c r="AO117" s="400"/>
      <c r="AP117" s="365"/>
      <c r="AQ117" s="285"/>
      <c r="AR117" s="285"/>
      <c r="AS117" s="285"/>
      <c r="AT117" s="285"/>
      <c r="AU117" s="365"/>
      <c r="AV117" s="280"/>
      <c r="AW117" s="89"/>
      <c r="AX117" s="95"/>
      <c r="AY117" s="95"/>
      <c r="AZ117" s="95"/>
      <c r="BA117" s="95"/>
      <c r="BB117" s="95"/>
      <c r="BC117" s="95"/>
      <c r="BD117" s="97"/>
      <c r="BE117" s="449">
        <f t="shared" si="2"/>
        <v>0</v>
      </c>
      <c r="BF117" s="98">
        <f>SUM(E117:BE117)</f>
        <v>0</v>
      </c>
    </row>
    <row r="118" spans="2:59" ht="15.75" customHeight="1">
      <c r="B118" s="703" t="s">
        <v>310</v>
      </c>
      <c r="C118" s="636" t="s">
        <v>287</v>
      </c>
      <c r="D118" s="562" t="s">
        <v>314</v>
      </c>
      <c r="E118" s="281">
        <v>4</v>
      </c>
      <c r="F118" s="281">
        <v>4</v>
      </c>
      <c r="G118" s="281">
        <v>4</v>
      </c>
      <c r="H118" s="281">
        <v>4</v>
      </c>
      <c r="I118" s="281">
        <v>4</v>
      </c>
      <c r="J118" s="281">
        <v>4</v>
      </c>
      <c r="K118" s="281">
        <v>4</v>
      </c>
      <c r="L118" s="281">
        <v>4</v>
      </c>
      <c r="M118" s="281">
        <v>4</v>
      </c>
      <c r="N118" s="281">
        <v>4</v>
      </c>
      <c r="O118" s="281">
        <v>4</v>
      </c>
      <c r="P118" s="281">
        <v>4</v>
      </c>
      <c r="Q118" s="281">
        <v>4</v>
      </c>
      <c r="R118" s="281">
        <v>4</v>
      </c>
      <c r="S118" s="281">
        <v>4</v>
      </c>
      <c r="T118" s="281">
        <v>4</v>
      </c>
      <c r="U118" s="281">
        <v>4</v>
      </c>
      <c r="V118" s="282"/>
      <c r="W118" s="197"/>
      <c r="X118" s="281">
        <v>2</v>
      </c>
      <c r="Y118" s="281">
        <v>2</v>
      </c>
      <c r="Z118" s="281">
        <v>2</v>
      </c>
      <c r="AA118" s="281">
        <v>2</v>
      </c>
      <c r="AB118" s="281">
        <v>2</v>
      </c>
      <c r="AC118" s="281">
        <v>2</v>
      </c>
      <c r="AD118" s="281">
        <v>2</v>
      </c>
      <c r="AE118" s="281">
        <v>2</v>
      </c>
      <c r="AF118" s="281">
        <v>2</v>
      </c>
      <c r="AG118" s="281">
        <v>2</v>
      </c>
      <c r="AH118" s="281">
        <v>2</v>
      </c>
      <c r="AI118" s="281">
        <v>2</v>
      </c>
      <c r="AJ118" s="281">
        <v>2</v>
      </c>
      <c r="AK118" s="281">
        <v>2</v>
      </c>
      <c r="AL118" s="281">
        <v>2</v>
      </c>
      <c r="AM118" s="281">
        <v>2</v>
      </c>
      <c r="AN118" s="281">
        <v>2</v>
      </c>
      <c r="AO118" s="281">
        <v>2</v>
      </c>
      <c r="AP118" s="365">
        <v>11</v>
      </c>
      <c r="AQ118" s="285"/>
      <c r="AR118" s="285"/>
      <c r="AS118" s="285"/>
      <c r="AT118" s="285"/>
      <c r="AU118" s="365"/>
      <c r="AV118" s="280"/>
      <c r="AW118" s="89"/>
      <c r="AX118" s="95"/>
      <c r="AY118" s="95"/>
      <c r="AZ118" s="95"/>
      <c r="BA118" s="95"/>
      <c r="BB118" s="95"/>
      <c r="BC118" s="95"/>
      <c r="BD118" s="97"/>
      <c r="BE118" s="449">
        <f t="shared" si="2"/>
        <v>115</v>
      </c>
      <c r="BF118" s="98"/>
    </row>
    <row r="119" spans="2:59" ht="15.75" customHeight="1">
      <c r="B119" s="704"/>
      <c r="C119" s="637"/>
      <c r="D119" s="562" t="s">
        <v>315</v>
      </c>
      <c r="E119" s="386"/>
      <c r="F119" s="386"/>
      <c r="G119" s="386"/>
      <c r="H119" s="386"/>
      <c r="I119" s="386"/>
      <c r="J119" s="386"/>
      <c r="K119" s="386"/>
      <c r="L119" s="386"/>
      <c r="M119" s="386"/>
      <c r="N119" s="386"/>
      <c r="O119" s="386"/>
      <c r="P119" s="386"/>
      <c r="Q119" s="386"/>
      <c r="R119" s="386"/>
      <c r="S119" s="386"/>
      <c r="T119" s="386"/>
      <c r="U119" s="386"/>
      <c r="V119" s="282"/>
      <c r="W119" s="198"/>
      <c r="X119" s="400"/>
      <c r="Y119" s="400"/>
      <c r="Z119" s="400"/>
      <c r="AA119" s="400"/>
      <c r="AB119" s="400"/>
      <c r="AC119" s="400"/>
      <c r="AD119" s="400"/>
      <c r="AE119" s="400"/>
      <c r="AF119" s="400"/>
      <c r="AG119" s="400"/>
      <c r="AH119" s="400"/>
      <c r="AI119" s="400"/>
      <c r="AJ119" s="400"/>
      <c r="AK119" s="400"/>
      <c r="AL119" s="400"/>
      <c r="AM119" s="400"/>
      <c r="AN119" s="400"/>
      <c r="AO119" s="400"/>
      <c r="AP119" s="365"/>
      <c r="AQ119" s="285"/>
      <c r="AR119" s="285"/>
      <c r="AS119" s="285"/>
      <c r="AT119" s="285"/>
      <c r="AU119" s="365"/>
      <c r="AV119" s="280"/>
      <c r="AW119" s="89"/>
      <c r="AX119" s="95"/>
      <c r="AY119" s="95"/>
      <c r="AZ119" s="95"/>
      <c r="BA119" s="95"/>
      <c r="BB119" s="95"/>
      <c r="BC119" s="95"/>
      <c r="BD119" s="97"/>
      <c r="BE119" s="449">
        <f t="shared" si="2"/>
        <v>0</v>
      </c>
      <c r="BF119" s="98"/>
    </row>
    <row r="120" spans="2:59" ht="15.75" customHeight="1">
      <c r="B120" s="707" t="s">
        <v>468</v>
      </c>
      <c r="C120" s="636" t="s">
        <v>478</v>
      </c>
      <c r="D120" s="562" t="s">
        <v>314</v>
      </c>
      <c r="E120" s="281">
        <v>2</v>
      </c>
      <c r="F120" s="281">
        <v>2</v>
      </c>
      <c r="G120" s="281">
        <v>2</v>
      </c>
      <c r="H120" s="281">
        <v>2</v>
      </c>
      <c r="I120" s="281">
        <v>2</v>
      </c>
      <c r="J120" s="281">
        <v>2</v>
      </c>
      <c r="K120" s="281">
        <v>2</v>
      </c>
      <c r="L120" s="281">
        <v>2</v>
      </c>
      <c r="M120" s="281">
        <v>2</v>
      </c>
      <c r="N120" s="281">
        <v>2</v>
      </c>
      <c r="O120" s="281">
        <v>2</v>
      </c>
      <c r="P120" s="281">
        <v>2</v>
      </c>
      <c r="Q120" s="281">
        <v>2</v>
      </c>
      <c r="R120" s="281">
        <v>2</v>
      </c>
      <c r="S120" s="281">
        <v>2</v>
      </c>
      <c r="T120" s="281">
        <v>2</v>
      </c>
      <c r="U120" s="592">
        <v>3</v>
      </c>
      <c r="V120" s="282"/>
      <c r="W120" s="198"/>
      <c r="X120" s="402"/>
      <c r="Y120" s="402"/>
      <c r="Z120" s="402"/>
      <c r="AA120" s="402"/>
      <c r="AB120" s="402"/>
      <c r="AC120" s="402"/>
      <c r="AD120" s="402"/>
      <c r="AE120" s="402"/>
      <c r="AF120" s="402"/>
      <c r="AG120" s="402"/>
      <c r="AH120" s="402"/>
      <c r="AI120" s="402"/>
      <c r="AJ120" s="402"/>
      <c r="AK120" s="402"/>
      <c r="AL120" s="402"/>
      <c r="AM120" s="402"/>
      <c r="AN120" s="402"/>
      <c r="AO120" s="402"/>
      <c r="AP120" s="365"/>
      <c r="AQ120" s="285"/>
      <c r="AR120" s="285"/>
      <c r="AS120" s="285"/>
      <c r="AT120" s="285"/>
      <c r="AU120" s="365"/>
      <c r="AV120" s="280"/>
      <c r="AW120" s="89"/>
      <c r="AX120" s="95"/>
      <c r="AY120" s="95"/>
      <c r="AZ120" s="95"/>
      <c r="BA120" s="95"/>
      <c r="BB120" s="95"/>
      <c r="BC120" s="95"/>
      <c r="BD120" s="97"/>
      <c r="BE120" s="449">
        <f t="shared" si="2"/>
        <v>35</v>
      </c>
      <c r="BF120" s="98"/>
    </row>
    <row r="121" spans="2:59" ht="15.75" customHeight="1">
      <c r="B121" s="708"/>
      <c r="C121" s="637"/>
      <c r="D121" s="562" t="s">
        <v>315</v>
      </c>
      <c r="E121" s="386"/>
      <c r="F121" s="386"/>
      <c r="G121" s="386"/>
      <c r="H121" s="386"/>
      <c r="I121" s="386"/>
      <c r="J121" s="386"/>
      <c r="K121" s="386"/>
      <c r="L121" s="386"/>
      <c r="M121" s="386"/>
      <c r="N121" s="386"/>
      <c r="O121" s="386"/>
      <c r="P121" s="386"/>
      <c r="Q121" s="386"/>
      <c r="R121" s="386"/>
      <c r="S121" s="386"/>
      <c r="T121" s="386"/>
      <c r="U121" s="386"/>
      <c r="V121" s="282"/>
      <c r="W121" s="198"/>
      <c r="X121" s="400"/>
      <c r="Y121" s="400"/>
      <c r="Z121" s="400"/>
      <c r="AA121" s="400"/>
      <c r="AB121" s="400"/>
      <c r="AC121" s="400"/>
      <c r="AD121" s="400"/>
      <c r="AE121" s="400"/>
      <c r="AF121" s="400"/>
      <c r="AG121" s="400"/>
      <c r="AH121" s="400"/>
      <c r="AI121" s="400"/>
      <c r="AJ121" s="400"/>
      <c r="AK121" s="400"/>
      <c r="AL121" s="400"/>
      <c r="AM121" s="400"/>
      <c r="AN121" s="400"/>
      <c r="AO121" s="400"/>
      <c r="AP121" s="365"/>
      <c r="AQ121" s="285"/>
      <c r="AR121" s="285"/>
      <c r="AS121" s="285"/>
      <c r="AT121" s="285"/>
      <c r="AU121" s="365"/>
      <c r="AV121" s="280"/>
      <c r="AW121" s="89"/>
      <c r="AX121" s="95"/>
      <c r="AY121" s="95"/>
      <c r="AZ121" s="95"/>
      <c r="BA121" s="95"/>
      <c r="BB121" s="95"/>
      <c r="BC121" s="95"/>
      <c r="BD121" s="97"/>
      <c r="BE121" s="449">
        <f t="shared" si="2"/>
        <v>0</v>
      </c>
      <c r="BF121" s="98"/>
    </row>
    <row r="122" spans="2:59" ht="15.75" customHeight="1">
      <c r="B122" s="708"/>
      <c r="C122" s="636" t="s">
        <v>479</v>
      </c>
      <c r="D122" s="562" t="s">
        <v>314</v>
      </c>
      <c r="E122" s="281"/>
      <c r="F122" s="281"/>
      <c r="G122" s="281"/>
      <c r="H122" s="281"/>
      <c r="I122" s="281"/>
      <c r="J122" s="281"/>
      <c r="K122" s="281"/>
      <c r="L122" s="281"/>
      <c r="M122" s="281"/>
      <c r="N122" s="281"/>
      <c r="O122" s="281"/>
      <c r="P122" s="281"/>
      <c r="Q122" s="281"/>
      <c r="R122" s="281"/>
      <c r="S122" s="281"/>
      <c r="T122" s="281"/>
      <c r="U122" s="281"/>
      <c r="V122" s="282"/>
      <c r="W122" s="198"/>
      <c r="X122" s="281">
        <v>2</v>
      </c>
      <c r="Y122" s="281">
        <v>2</v>
      </c>
      <c r="Z122" s="281">
        <v>2</v>
      </c>
      <c r="AA122" s="281">
        <v>2</v>
      </c>
      <c r="AB122" s="281">
        <v>2</v>
      </c>
      <c r="AC122" s="281">
        <v>2</v>
      </c>
      <c r="AD122" s="281">
        <v>2</v>
      </c>
      <c r="AE122" s="281">
        <v>2</v>
      </c>
      <c r="AF122" s="281">
        <v>2</v>
      </c>
      <c r="AG122" s="281">
        <v>2</v>
      </c>
      <c r="AH122" s="281">
        <v>2</v>
      </c>
      <c r="AI122" s="281">
        <v>2</v>
      </c>
      <c r="AJ122" s="281">
        <v>2</v>
      </c>
      <c r="AK122" s="281">
        <v>2</v>
      </c>
      <c r="AL122" s="281">
        <v>2</v>
      </c>
      <c r="AM122" s="281">
        <v>2</v>
      </c>
      <c r="AN122" s="281">
        <v>2</v>
      </c>
      <c r="AO122" s="592">
        <v>4</v>
      </c>
      <c r="AP122" s="365"/>
      <c r="AQ122" s="285"/>
      <c r="AR122" s="285"/>
      <c r="AS122" s="285"/>
      <c r="AT122" s="285"/>
      <c r="AU122" s="365"/>
      <c r="AV122" s="280"/>
      <c r="AW122" s="89"/>
      <c r="AX122" s="95"/>
      <c r="AY122" s="95"/>
      <c r="AZ122" s="95"/>
      <c r="BA122" s="95"/>
      <c r="BB122" s="95"/>
      <c r="BC122" s="95"/>
      <c r="BD122" s="97"/>
      <c r="BE122" s="449">
        <f t="shared" si="2"/>
        <v>38</v>
      </c>
      <c r="BF122" s="98"/>
    </row>
    <row r="123" spans="2:59" ht="15.75" customHeight="1">
      <c r="B123" s="709"/>
      <c r="C123" s="637"/>
      <c r="D123" s="562" t="s">
        <v>315</v>
      </c>
      <c r="E123" s="386"/>
      <c r="F123" s="386"/>
      <c r="G123" s="386"/>
      <c r="H123" s="386"/>
      <c r="I123" s="386"/>
      <c r="J123" s="386"/>
      <c r="K123" s="386"/>
      <c r="L123" s="386"/>
      <c r="M123" s="386"/>
      <c r="N123" s="386"/>
      <c r="O123" s="386"/>
      <c r="P123" s="386"/>
      <c r="Q123" s="386"/>
      <c r="R123" s="386"/>
      <c r="S123" s="386"/>
      <c r="T123" s="386"/>
      <c r="U123" s="386"/>
      <c r="V123" s="282"/>
      <c r="W123" s="198"/>
      <c r="X123" s="400"/>
      <c r="Y123" s="400"/>
      <c r="Z123" s="400"/>
      <c r="AA123" s="400"/>
      <c r="AB123" s="400"/>
      <c r="AC123" s="400"/>
      <c r="AD123" s="400"/>
      <c r="AE123" s="400"/>
      <c r="AF123" s="400"/>
      <c r="AG123" s="400"/>
      <c r="AH123" s="400"/>
      <c r="AI123" s="400"/>
      <c r="AJ123" s="400"/>
      <c r="AK123" s="400"/>
      <c r="AL123" s="400"/>
      <c r="AM123" s="400"/>
      <c r="AN123" s="400"/>
      <c r="AO123" s="400"/>
      <c r="AP123" s="365"/>
      <c r="AQ123" s="285"/>
      <c r="AR123" s="285"/>
      <c r="AS123" s="285"/>
      <c r="AT123" s="285"/>
      <c r="AU123" s="365"/>
      <c r="AV123" s="280"/>
      <c r="AW123" s="89"/>
      <c r="AX123" s="95"/>
      <c r="AY123" s="95"/>
      <c r="AZ123" s="95"/>
      <c r="BA123" s="95"/>
      <c r="BB123" s="95"/>
      <c r="BC123" s="95"/>
      <c r="BD123" s="97"/>
      <c r="BE123" s="449">
        <f t="shared" si="2"/>
        <v>0</v>
      </c>
      <c r="BF123" s="98">
        <f>SUM(E123:BE123)</f>
        <v>0</v>
      </c>
    </row>
    <row r="124" spans="2:59" ht="15.75" customHeight="1">
      <c r="B124" s="703" t="s">
        <v>296</v>
      </c>
      <c r="C124" s="636" t="s">
        <v>292</v>
      </c>
      <c r="D124" s="562" t="s">
        <v>314</v>
      </c>
      <c r="E124" s="281">
        <v>4</v>
      </c>
      <c r="F124" s="281">
        <v>4</v>
      </c>
      <c r="G124" s="281">
        <v>4</v>
      </c>
      <c r="H124" s="281">
        <v>4</v>
      </c>
      <c r="I124" s="281">
        <v>4</v>
      </c>
      <c r="J124" s="281">
        <v>4</v>
      </c>
      <c r="K124" s="281">
        <v>4</v>
      </c>
      <c r="L124" s="281">
        <v>4</v>
      </c>
      <c r="M124" s="281">
        <v>4</v>
      </c>
      <c r="N124" s="281">
        <v>4</v>
      </c>
      <c r="O124" s="281">
        <v>4</v>
      </c>
      <c r="P124" s="281">
        <v>4</v>
      </c>
      <c r="Q124" s="281">
        <v>4</v>
      </c>
      <c r="R124" s="281">
        <v>4</v>
      </c>
      <c r="S124" s="281">
        <v>4</v>
      </c>
      <c r="T124" s="281">
        <v>4</v>
      </c>
      <c r="U124" s="592">
        <v>8</v>
      </c>
      <c r="V124" s="282"/>
      <c r="W124" s="198"/>
      <c r="X124" s="402"/>
      <c r="Y124" s="402"/>
      <c r="Z124" s="402"/>
      <c r="AA124" s="402"/>
      <c r="AB124" s="402"/>
      <c r="AC124" s="402"/>
      <c r="AD124" s="402"/>
      <c r="AE124" s="402"/>
      <c r="AF124" s="402"/>
      <c r="AG124" s="402"/>
      <c r="AH124" s="402"/>
      <c r="AI124" s="402"/>
      <c r="AJ124" s="402"/>
      <c r="AK124" s="402"/>
      <c r="AL124" s="402"/>
      <c r="AM124" s="402"/>
      <c r="AN124" s="402"/>
      <c r="AO124" s="402"/>
      <c r="AP124" s="365"/>
      <c r="AQ124" s="285"/>
      <c r="AR124" s="285"/>
      <c r="AS124" s="285"/>
      <c r="AT124" s="285"/>
      <c r="AU124" s="365"/>
      <c r="AV124" s="280"/>
      <c r="AW124" s="89"/>
      <c r="AX124" s="103"/>
      <c r="AY124" s="103"/>
      <c r="AZ124" s="103"/>
      <c r="BA124" s="103"/>
      <c r="BB124" s="103"/>
      <c r="BC124" s="103"/>
      <c r="BD124" s="102"/>
      <c r="BE124" s="449">
        <f t="shared" si="2"/>
        <v>72</v>
      </c>
      <c r="BF124" s="127"/>
    </row>
    <row r="125" spans="2:59" ht="15.75" customHeight="1">
      <c r="B125" s="704"/>
      <c r="C125" s="637"/>
      <c r="D125" s="562" t="s">
        <v>315</v>
      </c>
      <c r="E125" s="386"/>
      <c r="F125" s="386"/>
      <c r="G125" s="386"/>
      <c r="H125" s="386"/>
      <c r="I125" s="386"/>
      <c r="J125" s="386"/>
      <c r="K125" s="386"/>
      <c r="L125" s="386"/>
      <c r="M125" s="386"/>
      <c r="N125" s="386"/>
      <c r="O125" s="386"/>
      <c r="P125" s="386"/>
      <c r="Q125" s="386"/>
      <c r="R125" s="386"/>
      <c r="S125" s="386"/>
      <c r="T125" s="386"/>
      <c r="U125" s="386"/>
      <c r="V125" s="282"/>
      <c r="W125" s="198"/>
      <c r="X125" s="400"/>
      <c r="Y125" s="400"/>
      <c r="Z125" s="400"/>
      <c r="AA125" s="400"/>
      <c r="AB125" s="400"/>
      <c r="AC125" s="400"/>
      <c r="AD125" s="400"/>
      <c r="AE125" s="400"/>
      <c r="AF125" s="400"/>
      <c r="AG125" s="400"/>
      <c r="AH125" s="400"/>
      <c r="AI125" s="400"/>
      <c r="AJ125" s="400"/>
      <c r="AK125" s="400"/>
      <c r="AL125" s="400"/>
      <c r="AM125" s="400"/>
      <c r="AN125" s="400"/>
      <c r="AO125" s="400"/>
      <c r="AP125" s="365"/>
      <c r="AQ125" s="285"/>
      <c r="AR125" s="285"/>
      <c r="AS125" s="285"/>
      <c r="AT125" s="285"/>
      <c r="AU125" s="365"/>
      <c r="AV125" s="280"/>
      <c r="AW125" s="89"/>
      <c r="AX125" s="103"/>
      <c r="AY125" s="103"/>
      <c r="AZ125" s="103"/>
      <c r="BA125" s="103"/>
      <c r="BB125" s="103"/>
      <c r="BC125" s="103"/>
      <c r="BD125" s="102"/>
      <c r="BE125" s="449">
        <f t="shared" si="2"/>
        <v>0</v>
      </c>
      <c r="BF125" s="127"/>
    </row>
    <row r="126" spans="2:59" ht="15.75" customHeight="1">
      <c r="B126" s="697" t="s">
        <v>140</v>
      </c>
      <c r="C126" s="646" t="s">
        <v>327</v>
      </c>
      <c r="D126" s="207"/>
      <c r="E126" s="389"/>
      <c r="F126" s="389"/>
      <c r="G126" s="389"/>
      <c r="H126" s="389"/>
      <c r="I126" s="389"/>
      <c r="J126" s="389"/>
      <c r="K126" s="389"/>
      <c r="L126" s="389"/>
      <c r="M126" s="389"/>
      <c r="N126" s="389"/>
      <c r="O126" s="389"/>
      <c r="P126" s="389"/>
      <c r="Q126" s="389"/>
      <c r="R126" s="389"/>
      <c r="S126" s="389"/>
      <c r="T126" s="389"/>
      <c r="U126" s="389"/>
      <c r="V126" s="282"/>
      <c r="W126" s="199"/>
      <c r="X126" s="404"/>
      <c r="Y126" s="404"/>
      <c r="Z126" s="404"/>
      <c r="AA126" s="404"/>
      <c r="AB126" s="404"/>
      <c r="AC126" s="404"/>
      <c r="AD126" s="404"/>
      <c r="AE126" s="404"/>
      <c r="AF126" s="404"/>
      <c r="AG126" s="404"/>
      <c r="AH126" s="404"/>
      <c r="AI126" s="404"/>
      <c r="AJ126" s="404"/>
      <c r="AK126" s="404"/>
      <c r="AL126" s="404"/>
      <c r="AM126" s="404"/>
      <c r="AN126" s="404"/>
      <c r="AO126" s="404"/>
      <c r="AP126" s="365"/>
      <c r="AQ126" s="285"/>
      <c r="AR126" s="285"/>
      <c r="AS126" s="285"/>
      <c r="AT126" s="285"/>
      <c r="AU126" s="365"/>
      <c r="AV126" s="280"/>
      <c r="AW126" s="89"/>
      <c r="AX126" s="103"/>
      <c r="AY126" s="103"/>
      <c r="AZ126" s="103"/>
      <c r="BA126" s="103"/>
      <c r="BB126" s="103"/>
      <c r="BC126" s="103"/>
      <c r="BD126" s="102"/>
      <c r="BE126" s="449">
        <f t="shared" si="2"/>
        <v>0</v>
      </c>
      <c r="BF126" s="127"/>
    </row>
    <row r="127" spans="2:59" ht="15.75" customHeight="1">
      <c r="B127" s="698"/>
      <c r="C127" s="647"/>
      <c r="D127" s="207"/>
      <c r="E127" s="389"/>
      <c r="F127" s="389"/>
      <c r="G127" s="389"/>
      <c r="H127" s="389"/>
      <c r="I127" s="389"/>
      <c r="J127" s="389"/>
      <c r="K127" s="389"/>
      <c r="L127" s="389"/>
      <c r="M127" s="389"/>
      <c r="N127" s="389"/>
      <c r="O127" s="389"/>
      <c r="P127" s="389"/>
      <c r="Q127" s="389"/>
      <c r="R127" s="389"/>
      <c r="S127" s="389"/>
      <c r="T127" s="389"/>
      <c r="U127" s="389"/>
      <c r="V127" s="282"/>
      <c r="W127" s="199"/>
      <c r="X127" s="404"/>
      <c r="Y127" s="404"/>
      <c r="Z127" s="404"/>
      <c r="AA127" s="404"/>
      <c r="AB127" s="404"/>
      <c r="AC127" s="404"/>
      <c r="AD127" s="404"/>
      <c r="AE127" s="404"/>
      <c r="AF127" s="404"/>
      <c r="AG127" s="404"/>
      <c r="AH127" s="404"/>
      <c r="AI127" s="404"/>
      <c r="AJ127" s="404"/>
      <c r="AK127" s="404"/>
      <c r="AL127" s="404"/>
      <c r="AM127" s="404"/>
      <c r="AN127" s="404"/>
      <c r="AO127" s="404"/>
      <c r="AP127" s="365"/>
      <c r="AQ127" s="285"/>
      <c r="AR127" s="285"/>
      <c r="AS127" s="285"/>
      <c r="AT127" s="285"/>
      <c r="AU127" s="365"/>
      <c r="AV127" s="280"/>
      <c r="AW127" s="89"/>
      <c r="AX127" s="103"/>
      <c r="AY127" s="103"/>
      <c r="AZ127" s="103"/>
      <c r="BA127" s="103"/>
      <c r="BB127" s="103"/>
      <c r="BC127" s="103"/>
      <c r="BD127" s="102"/>
      <c r="BE127" s="449">
        <f t="shared" si="2"/>
        <v>0</v>
      </c>
      <c r="BF127" s="127"/>
    </row>
    <row r="128" spans="2:59" ht="15.75" customHeight="1">
      <c r="B128" s="701" t="s">
        <v>403</v>
      </c>
      <c r="C128" s="631" t="s">
        <v>69</v>
      </c>
      <c r="D128" s="562" t="s">
        <v>314</v>
      </c>
      <c r="E128" s="281">
        <v>4</v>
      </c>
      <c r="F128" s="281">
        <v>4</v>
      </c>
      <c r="G128" s="281">
        <v>4</v>
      </c>
      <c r="H128" s="281">
        <v>4</v>
      </c>
      <c r="I128" s="281">
        <v>4</v>
      </c>
      <c r="J128" s="281">
        <v>4</v>
      </c>
      <c r="K128" s="281">
        <v>4</v>
      </c>
      <c r="L128" s="281">
        <v>4</v>
      </c>
      <c r="M128" s="281">
        <v>4</v>
      </c>
      <c r="N128" s="592">
        <v>1</v>
      </c>
      <c r="O128" s="281">
        <v>1</v>
      </c>
      <c r="P128" s="281">
        <v>1</v>
      </c>
      <c r="Q128" s="281">
        <v>1</v>
      </c>
      <c r="R128" s="281">
        <v>1</v>
      </c>
      <c r="S128" s="281">
        <v>1</v>
      </c>
      <c r="T128" s="281">
        <v>1</v>
      </c>
      <c r="U128" s="281">
        <v>1</v>
      </c>
      <c r="V128" s="282"/>
      <c r="W128" s="199"/>
      <c r="X128" s="405"/>
      <c r="Y128" s="405"/>
      <c r="Z128" s="405"/>
      <c r="AA128" s="405"/>
      <c r="AB128" s="405"/>
      <c r="AC128" s="405"/>
      <c r="AD128" s="405"/>
      <c r="AE128" s="405"/>
      <c r="AF128" s="405"/>
      <c r="AG128" s="405"/>
      <c r="AH128" s="405"/>
      <c r="AI128" s="405"/>
      <c r="AJ128" s="405"/>
      <c r="AK128" s="405"/>
      <c r="AL128" s="405"/>
      <c r="AM128" s="405"/>
      <c r="AN128" s="405"/>
      <c r="AO128" s="405"/>
      <c r="AP128" s="365"/>
      <c r="AQ128" s="285"/>
      <c r="AR128" s="285"/>
      <c r="AS128" s="285"/>
      <c r="AT128" s="285"/>
      <c r="AU128" s="365"/>
      <c r="AV128" s="280"/>
      <c r="AW128" s="89"/>
      <c r="AX128" s="103"/>
      <c r="AY128" s="103"/>
      <c r="AZ128" s="103"/>
      <c r="BA128" s="103"/>
      <c r="BB128" s="103"/>
      <c r="BC128" s="103"/>
      <c r="BD128" s="102"/>
      <c r="BE128" s="425">
        <f t="shared" si="2"/>
        <v>44</v>
      </c>
      <c r="BF128" s="127"/>
      <c r="BG128">
        <v>8</v>
      </c>
    </row>
    <row r="129" spans="2:59" ht="15.75" customHeight="1">
      <c r="B129" s="702"/>
      <c r="C129" s="632"/>
      <c r="D129" s="562" t="s">
        <v>315</v>
      </c>
      <c r="E129" s="390"/>
      <c r="F129" s="390"/>
      <c r="G129" s="390"/>
      <c r="H129" s="390"/>
      <c r="I129" s="390"/>
      <c r="J129" s="390"/>
      <c r="K129" s="390"/>
      <c r="L129" s="390"/>
      <c r="M129" s="390"/>
      <c r="N129" s="390"/>
      <c r="O129" s="390"/>
      <c r="P129" s="390"/>
      <c r="Q129" s="390"/>
      <c r="R129" s="390"/>
      <c r="S129" s="390"/>
      <c r="T129" s="390"/>
      <c r="U129" s="390"/>
      <c r="V129" s="282"/>
      <c r="W129" s="199"/>
      <c r="X129" s="406"/>
      <c r="Y129" s="406"/>
      <c r="Z129" s="406"/>
      <c r="AA129" s="406"/>
      <c r="AB129" s="406"/>
      <c r="AC129" s="406"/>
      <c r="AD129" s="406"/>
      <c r="AE129" s="406"/>
      <c r="AF129" s="406"/>
      <c r="AG129" s="406"/>
      <c r="AH129" s="406"/>
      <c r="AI129" s="406"/>
      <c r="AJ129" s="406"/>
      <c r="AK129" s="406"/>
      <c r="AL129" s="406"/>
      <c r="AM129" s="406"/>
      <c r="AN129" s="406"/>
      <c r="AO129" s="406"/>
      <c r="AP129" s="365"/>
      <c r="AQ129" s="285"/>
      <c r="AR129" s="285"/>
      <c r="AS129" s="285"/>
      <c r="AT129" s="285"/>
      <c r="AU129" s="365"/>
      <c r="AV129" s="280"/>
      <c r="AW129" s="89"/>
      <c r="AX129" s="103"/>
      <c r="AY129" s="103"/>
      <c r="AZ129" s="103"/>
      <c r="BA129" s="103"/>
      <c r="BB129" s="103"/>
      <c r="BC129" s="103"/>
      <c r="BD129" s="102"/>
      <c r="BE129" s="449">
        <f t="shared" si="2"/>
        <v>0</v>
      </c>
      <c r="BF129" s="127"/>
    </row>
    <row r="130" spans="2:59" ht="15.75" customHeight="1">
      <c r="B130" s="701" t="s">
        <v>404</v>
      </c>
      <c r="C130" s="631" t="s">
        <v>237</v>
      </c>
      <c r="D130" s="562" t="s">
        <v>314</v>
      </c>
      <c r="E130" s="391">
        <v>2</v>
      </c>
      <c r="F130" s="391">
        <v>2</v>
      </c>
      <c r="G130" s="391">
        <v>2</v>
      </c>
      <c r="H130" s="391">
        <v>2</v>
      </c>
      <c r="I130" s="391">
        <v>2</v>
      </c>
      <c r="J130" s="391">
        <v>2</v>
      </c>
      <c r="K130" s="391">
        <v>2</v>
      </c>
      <c r="L130" s="391">
        <v>2</v>
      </c>
      <c r="M130" s="391">
        <v>2</v>
      </c>
      <c r="N130" s="596">
        <v>3</v>
      </c>
      <c r="O130" s="391">
        <v>3</v>
      </c>
      <c r="P130" s="391">
        <v>3</v>
      </c>
      <c r="Q130" s="391">
        <v>3</v>
      </c>
      <c r="R130" s="391">
        <v>3</v>
      </c>
      <c r="S130" s="391">
        <v>3</v>
      </c>
      <c r="T130" s="391">
        <v>3</v>
      </c>
      <c r="U130" s="391">
        <v>3</v>
      </c>
      <c r="V130" s="282"/>
      <c r="W130" s="199"/>
      <c r="X130" s="405"/>
      <c r="Y130" s="405"/>
      <c r="Z130" s="405"/>
      <c r="AA130" s="405"/>
      <c r="AB130" s="405"/>
      <c r="AC130" s="405"/>
      <c r="AD130" s="405"/>
      <c r="AE130" s="405"/>
      <c r="AF130" s="405"/>
      <c r="AG130" s="405"/>
      <c r="AH130" s="405"/>
      <c r="AI130" s="405"/>
      <c r="AJ130" s="405"/>
      <c r="AK130" s="405"/>
      <c r="AL130" s="405"/>
      <c r="AM130" s="405"/>
      <c r="AN130" s="405"/>
      <c r="AO130" s="405"/>
      <c r="AP130" s="365"/>
      <c r="AQ130" s="285"/>
      <c r="AR130" s="285"/>
      <c r="AS130" s="285"/>
      <c r="AT130" s="285"/>
      <c r="AU130" s="365"/>
      <c r="AV130" s="280"/>
      <c r="AW130" s="89"/>
      <c r="AX130" s="103"/>
      <c r="AY130" s="103"/>
      <c r="AZ130" s="103"/>
      <c r="BA130" s="103"/>
      <c r="BB130" s="103"/>
      <c r="BC130" s="103"/>
      <c r="BD130" s="102"/>
      <c r="BE130" s="425">
        <f t="shared" si="2"/>
        <v>42</v>
      </c>
      <c r="BF130" s="127"/>
      <c r="BG130">
        <v>10</v>
      </c>
    </row>
    <row r="131" spans="2:59" ht="15.75" customHeight="1">
      <c r="B131" s="702"/>
      <c r="C131" s="632"/>
      <c r="D131" s="562" t="s">
        <v>315</v>
      </c>
      <c r="E131" s="392"/>
      <c r="F131" s="392"/>
      <c r="G131" s="392"/>
      <c r="H131" s="392"/>
      <c r="I131" s="392"/>
      <c r="J131" s="392"/>
      <c r="K131" s="392"/>
      <c r="L131" s="392"/>
      <c r="M131" s="392"/>
      <c r="N131" s="392"/>
      <c r="O131" s="392"/>
      <c r="P131" s="392"/>
      <c r="Q131" s="392"/>
      <c r="R131" s="392"/>
      <c r="S131" s="392"/>
      <c r="T131" s="392"/>
      <c r="U131" s="392"/>
      <c r="V131" s="282"/>
      <c r="W131" s="199"/>
      <c r="X131" s="406"/>
      <c r="Y131" s="406"/>
      <c r="Z131" s="406"/>
      <c r="AA131" s="406"/>
      <c r="AB131" s="406"/>
      <c r="AC131" s="406"/>
      <c r="AD131" s="406"/>
      <c r="AE131" s="406"/>
      <c r="AF131" s="406"/>
      <c r="AG131" s="406"/>
      <c r="AH131" s="406"/>
      <c r="AI131" s="406"/>
      <c r="AJ131" s="406"/>
      <c r="AK131" s="406"/>
      <c r="AL131" s="406"/>
      <c r="AM131" s="406"/>
      <c r="AN131" s="406"/>
      <c r="AO131" s="406"/>
      <c r="AP131" s="365"/>
      <c r="AQ131" s="285"/>
      <c r="AR131" s="285"/>
      <c r="AS131" s="285"/>
      <c r="AT131" s="285"/>
      <c r="AU131" s="365"/>
      <c r="AV131" s="280"/>
      <c r="AW131" s="89"/>
      <c r="AX131" s="103"/>
      <c r="AY131" s="103"/>
      <c r="AZ131" s="103"/>
      <c r="BA131" s="103"/>
      <c r="BB131" s="103"/>
      <c r="BC131" s="103"/>
      <c r="BD131" s="102"/>
      <c r="BE131" s="449">
        <f t="shared" si="2"/>
        <v>0</v>
      </c>
      <c r="BF131" s="127"/>
    </row>
    <row r="132" spans="2:59" ht="15.75" customHeight="1">
      <c r="B132" s="701" t="s">
        <v>469</v>
      </c>
      <c r="C132" s="631" t="s">
        <v>36</v>
      </c>
      <c r="D132" s="562" t="s">
        <v>314</v>
      </c>
      <c r="E132" s="391"/>
      <c r="F132" s="391"/>
      <c r="G132" s="391"/>
      <c r="H132" s="391"/>
      <c r="I132" s="391"/>
      <c r="J132" s="391"/>
      <c r="K132" s="391"/>
      <c r="L132" s="391"/>
      <c r="M132" s="391"/>
      <c r="N132" s="391"/>
      <c r="O132" s="391"/>
      <c r="P132" s="391"/>
      <c r="Q132" s="391"/>
      <c r="R132" s="391"/>
      <c r="S132" s="391"/>
      <c r="T132" s="391"/>
      <c r="U132" s="391"/>
      <c r="V132" s="282"/>
      <c r="W132" s="199"/>
      <c r="X132" s="402">
        <v>2</v>
      </c>
      <c r="Y132" s="402">
        <v>2</v>
      </c>
      <c r="Z132" s="402">
        <v>2</v>
      </c>
      <c r="AA132" s="402">
        <v>2</v>
      </c>
      <c r="AB132" s="402">
        <v>2</v>
      </c>
      <c r="AC132" s="402">
        <v>2</v>
      </c>
      <c r="AD132" s="402">
        <v>2</v>
      </c>
      <c r="AE132" s="402">
        <v>2</v>
      </c>
      <c r="AF132" s="402">
        <v>2</v>
      </c>
      <c r="AG132" s="402">
        <v>2</v>
      </c>
      <c r="AH132" s="402">
        <v>2</v>
      </c>
      <c r="AI132" s="402">
        <v>2</v>
      </c>
      <c r="AJ132" s="402">
        <v>2</v>
      </c>
      <c r="AK132" s="402">
        <v>2</v>
      </c>
      <c r="AL132" s="402">
        <v>2</v>
      </c>
      <c r="AM132" s="402">
        <v>2</v>
      </c>
      <c r="AN132" s="402">
        <v>2</v>
      </c>
      <c r="AO132" s="402">
        <v>2</v>
      </c>
      <c r="AP132" s="365">
        <v>11</v>
      </c>
      <c r="AQ132" s="285"/>
      <c r="AR132" s="285"/>
      <c r="AS132" s="285"/>
      <c r="AT132" s="285"/>
      <c r="AU132" s="365"/>
      <c r="AV132" s="280"/>
      <c r="AW132" s="89"/>
      <c r="AX132" s="103"/>
      <c r="AY132" s="103"/>
      <c r="AZ132" s="103"/>
      <c r="BA132" s="103"/>
      <c r="BB132" s="103"/>
      <c r="BC132" s="103"/>
      <c r="BD132" s="102"/>
      <c r="BE132" s="425">
        <f t="shared" si="2"/>
        <v>47</v>
      </c>
      <c r="BF132" s="127"/>
      <c r="BG132">
        <v>0</v>
      </c>
    </row>
    <row r="133" spans="2:59" ht="15.75" customHeight="1">
      <c r="B133" s="702"/>
      <c r="C133" s="632"/>
      <c r="D133" s="562" t="s">
        <v>315</v>
      </c>
      <c r="E133" s="392"/>
      <c r="F133" s="392"/>
      <c r="G133" s="392"/>
      <c r="H133" s="392"/>
      <c r="I133" s="392"/>
      <c r="J133" s="392"/>
      <c r="K133" s="392"/>
      <c r="L133" s="392"/>
      <c r="M133" s="392"/>
      <c r="N133" s="392"/>
      <c r="O133" s="392"/>
      <c r="P133" s="392"/>
      <c r="Q133" s="392"/>
      <c r="R133" s="392"/>
      <c r="S133" s="392"/>
      <c r="T133" s="392"/>
      <c r="U133" s="392"/>
      <c r="V133" s="282"/>
      <c r="W133" s="199"/>
      <c r="X133" s="406"/>
      <c r="Y133" s="406"/>
      <c r="Z133" s="406"/>
      <c r="AA133" s="406"/>
      <c r="AB133" s="406"/>
      <c r="AC133" s="406"/>
      <c r="AD133" s="406"/>
      <c r="AE133" s="406"/>
      <c r="AF133" s="406"/>
      <c r="AG133" s="406"/>
      <c r="AH133" s="406"/>
      <c r="AI133" s="406"/>
      <c r="AJ133" s="406"/>
      <c r="AK133" s="406"/>
      <c r="AL133" s="406"/>
      <c r="AM133" s="406"/>
      <c r="AN133" s="406"/>
      <c r="AO133" s="406"/>
      <c r="AP133" s="365"/>
      <c r="AQ133" s="285"/>
      <c r="AR133" s="285"/>
      <c r="AS133" s="285"/>
      <c r="AT133" s="285"/>
      <c r="AU133" s="365"/>
      <c r="AV133" s="280"/>
      <c r="AW133" s="89"/>
      <c r="AX133" s="103"/>
      <c r="AY133" s="103"/>
      <c r="AZ133" s="103"/>
      <c r="BA133" s="103"/>
      <c r="BB133" s="103"/>
      <c r="BC133" s="103"/>
      <c r="BD133" s="102"/>
      <c r="BE133" s="449">
        <f t="shared" si="2"/>
        <v>0</v>
      </c>
      <c r="BF133" s="127"/>
    </row>
    <row r="134" spans="2:59" ht="15.75" customHeight="1">
      <c r="B134" s="697" t="s">
        <v>32</v>
      </c>
      <c r="C134" s="646" t="s">
        <v>299</v>
      </c>
      <c r="D134" s="207"/>
      <c r="E134" s="393"/>
      <c r="F134" s="393"/>
      <c r="G134" s="393"/>
      <c r="H134" s="393"/>
      <c r="I134" s="393"/>
      <c r="J134" s="393"/>
      <c r="K134" s="393"/>
      <c r="L134" s="393"/>
      <c r="M134" s="393"/>
      <c r="N134" s="393"/>
      <c r="O134" s="393"/>
      <c r="P134" s="393"/>
      <c r="Q134" s="393"/>
      <c r="R134" s="393"/>
      <c r="S134" s="393"/>
      <c r="T134" s="393"/>
      <c r="U134" s="393"/>
      <c r="V134" s="282"/>
      <c r="W134" s="199"/>
      <c r="X134" s="404"/>
      <c r="Y134" s="404"/>
      <c r="Z134" s="404"/>
      <c r="AA134" s="404"/>
      <c r="AB134" s="404"/>
      <c r="AC134" s="404"/>
      <c r="AD134" s="404"/>
      <c r="AE134" s="404"/>
      <c r="AF134" s="404"/>
      <c r="AG134" s="404"/>
      <c r="AH134" s="404"/>
      <c r="AI134" s="404"/>
      <c r="AJ134" s="404"/>
      <c r="AK134" s="404"/>
      <c r="AL134" s="404"/>
      <c r="AM134" s="404"/>
      <c r="AN134" s="404"/>
      <c r="AO134" s="404"/>
      <c r="AP134" s="365"/>
      <c r="AQ134" s="285"/>
      <c r="AR134" s="285"/>
      <c r="AS134" s="285"/>
      <c r="AT134" s="285"/>
      <c r="AU134" s="365"/>
      <c r="AV134" s="280"/>
      <c r="AW134" s="89"/>
      <c r="AX134" s="103"/>
      <c r="AY134" s="103"/>
      <c r="AZ134" s="103"/>
      <c r="BA134" s="103"/>
      <c r="BB134" s="103"/>
      <c r="BC134" s="103"/>
      <c r="BD134" s="102"/>
      <c r="BE134" s="449">
        <f t="shared" si="2"/>
        <v>0</v>
      </c>
      <c r="BF134" s="104"/>
    </row>
    <row r="135" spans="2:59" ht="15.75" customHeight="1">
      <c r="B135" s="698"/>
      <c r="C135" s="647"/>
      <c r="D135" s="207"/>
      <c r="E135" s="389"/>
      <c r="F135" s="389"/>
      <c r="G135" s="389"/>
      <c r="H135" s="389"/>
      <c r="I135" s="389"/>
      <c r="J135" s="389"/>
      <c r="K135" s="389"/>
      <c r="L135" s="389"/>
      <c r="M135" s="389"/>
      <c r="N135" s="389"/>
      <c r="O135" s="389"/>
      <c r="P135" s="389"/>
      <c r="Q135" s="389"/>
      <c r="R135" s="389"/>
      <c r="S135" s="389"/>
      <c r="T135" s="389"/>
      <c r="U135" s="389"/>
      <c r="V135" s="282"/>
      <c r="W135" s="199"/>
      <c r="X135" s="404"/>
      <c r="Y135" s="404"/>
      <c r="Z135" s="404"/>
      <c r="AA135" s="404"/>
      <c r="AB135" s="404"/>
      <c r="AC135" s="404"/>
      <c r="AD135" s="404"/>
      <c r="AE135" s="404"/>
      <c r="AF135" s="404"/>
      <c r="AG135" s="404"/>
      <c r="AH135" s="404"/>
      <c r="AI135" s="404"/>
      <c r="AJ135" s="404"/>
      <c r="AK135" s="404"/>
      <c r="AL135" s="404"/>
      <c r="AM135" s="404"/>
      <c r="AN135" s="404"/>
      <c r="AO135" s="404"/>
      <c r="AP135" s="365"/>
      <c r="AQ135" s="285"/>
      <c r="AR135" s="285"/>
      <c r="AS135" s="285"/>
      <c r="AT135" s="285"/>
      <c r="AU135" s="365"/>
      <c r="AV135" s="280"/>
      <c r="AW135" s="89"/>
      <c r="AX135" s="103"/>
      <c r="AY135" s="103"/>
      <c r="AZ135" s="103"/>
      <c r="BA135" s="103"/>
      <c r="BB135" s="103"/>
      <c r="BC135" s="103"/>
      <c r="BD135" s="102"/>
      <c r="BE135" s="449">
        <f t="shared" si="2"/>
        <v>0</v>
      </c>
      <c r="BF135" s="104"/>
    </row>
    <row r="136" spans="2:59" ht="15.75" customHeight="1">
      <c r="B136" s="693" t="s">
        <v>143</v>
      </c>
      <c r="C136" s="699" t="s">
        <v>313</v>
      </c>
      <c r="D136" s="206"/>
      <c r="E136" s="394"/>
      <c r="F136" s="394"/>
      <c r="G136" s="394"/>
      <c r="H136" s="394"/>
      <c r="I136" s="394"/>
      <c r="J136" s="394"/>
      <c r="K136" s="394"/>
      <c r="L136" s="394"/>
      <c r="M136" s="394"/>
      <c r="N136" s="394"/>
      <c r="O136" s="394"/>
      <c r="P136" s="394"/>
      <c r="Q136" s="394"/>
      <c r="R136" s="394"/>
      <c r="S136" s="394"/>
      <c r="T136" s="394"/>
      <c r="U136" s="394"/>
      <c r="V136" s="282"/>
      <c r="W136" s="198"/>
      <c r="X136" s="403"/>
      <c r="Y136" s="403"/>
      <c r="Z136" s="403"/>
      <c r="AA136" s="403"/>
      <c r="AB136" s="403"/>
      <c r="AC136" s="403"/>
      <c r="AD136" s="403"/>
      <c r="AE136" s="403"/>
      <c r="AF136" s="403"/>
      <c r="AG136" s="403"/>
      <c r="AH136" s="403"/>
      <c r="AI136" s="403"/>
      <c r="AJ136" s="403"/>
      <c r="AK136" s="403"/>
      <c r="AL136" s="403"/>
      <c r="AM136" s="403"/>
      <c r="AN136" s="403"/>
      <c r="AO136" s="403"/>
      <c r="AP136" s="365"/>
      <c r="AQ136" s="285"/>
      <c r="AR136" s="285"/>
      <c r="AS136" s="285"/>
      <c r="AT136" s="285"/>
      <c r="AU136" s="365"/>
      <c r="AV136" s="280"/>
      <c r="AW136" s="89"/>
      <c r="AX136" s="95"/>
      <c r="AY136" s="95"/>
      <c r="AZ136" s="95"/>
      <c r="BA136" s="95"/>
      <c r="BB136" s="95"/>
      <c r="BC136" s="95"/>
      <c r="BD136" s="97"/>
      <c r="BE136" s="449">
        <f t="shared" si="2"/>
        <v>0</v>
      </c>
      <c r="BF136" s="105"/>
    </row>
    <row r="137" spans="2:59" ht="15.75" customHeight="1">
      <c r="B137" s="694"/>
      <c r="C137" s="700"/>
      <c r="D137" s="206"/>
      <c r="E137" s="394"/>
      <c r="F137" s="394"/>
      <c r="G137" s="394"/>
      <c r="H137" s="394"/>
      <c r="I137" s="394"/>
      <c r="J137" s="394"/>
      <c r="K137" s="394"/>
      <c r="L137" s="394"/>
      <c r="M137" s="394"/>
      <c r="N137" s="394"/>
      <c r="O137" s="394"/>
      <c r="P137" s="394"/>
      <c r="Q137" s="394"/>
      <c r="R137" s="394"/>
      <c r="S137" s="394"/>
      <c r="T137" s="394"/>
      <c r="U137" s="394"/>
      <c r="V137" s="282"/>
      <c r="W137" s="198"/>
      <c r="X137" s="403"/>
      <c r="Y137" s="403"/>
      <c r="Z137" s="403"/>
      <c r="AA137" s="403"/>
      <c r="AB137" s="403"/>
      <c r="AC137" s="403"/>
      <c r="AD137" s="403"/>
      <c r="AE137" s="403"/>
      <c r="AF137" s="403"/>
      <c r="AG137" s="403"/>
      <c r="AH137" s="403"/>
      <c r="AI137" s="403"/>
      <c r="AJ137" s="403"/>
      <c r="AK137" s="403"/>
      <c r="AL137" s="403"/>
      <c r="AM137" s="403"/>
      <c r="AN137" s="403"/>
      <c r="AO137" s="403"/>
      <c r="AP137" s="365"/>
      <c r="AQ137" s="285"/>
      <c r="AR137" s="285"/>
      <c r="AS137" s="285"/>
      <c r="AT137" s="285"/>
      <c r="AU137" s="365"/>
      <c r="AV137" s="280"/>
      <c r="AW137" s="89"/>
      <c r="AX137" s="95"/>
      <c r="AY137" s="95"/>
      <c r="AZ137" s="95"/>
      <c r="BA137" s="95"/>
      <c r="BB137" s="95"/>
      <c r="BC137" s="95"/>
      <c r="BD137" s="97"/>
      <c r="BE137" s="449">
        <f t="shared" si="2"/>
        <v>0</v>
      </c>
      <c r="BF137" s="105"/>
    </row>
    <row r="138" spans="2:59" ht="15.75" customHeight="1">
      <c r="B138" s="693" t="s">
        <v>151</v>
      </c>
      <c r="C138" s="643" t="s">
        <v>365</v>
      </c>
      <c r="D138" s="206"/>
      <c r="E138" s="394"/>
      <c r="F138" s="394"/>
      <c r="G138" s="394"/>
      <c r="H138" s="394"/>
      <c r="I138" s="394"/>
      <c r="J138" s="394"/>
      <c r="K138" s="394"/>
      <c r="L138" s="394"/>
      <c r="M138" s="394"/>
      <c r="N138" s="394"/>
      <c r="O138" s="394"/>
      <c r="P138" s="394"/>
      <c r="Q138" s="394"/>
      <c r="R138" s="394"/>
      <c r="S138" s="394"/>
      <c r="T138" s="394"/>
      <c r="U138" s="394"/>
      <c r="V138" s="282"/>
      <c r="W138" s="198"/>
      <c r="X138" s="403"/>
      <c r="Y138" s="403"/>
      <c r="Z138" s="403"/>
      <c r="AA138" s="403"/>
      <c r="AB138" s="403"/>
      <c r="AC138" s="403"/>
      <c r="AD138" s="403"/>
      <c r="AE138" s="403"/>
      <c r="AF138" s="403"/>
      <c r="AG138" s="403"/>
      <c r="AH138" s="403"/>
      <c r="AI138" s="403"/>
      <c r="AJ138" s="403"/>
      <c r="AK138" s="403"/>
      <c r="AL138" s="403"/>
      <c r="AM138" s="403"/>
      <c r="AN138" s="403"/>
      <c r="AO138" s="403"/>
      <c r="AP138" s="365"/>
      <c r="AQ138" s="285"/>
      <c r="AR138" s="285"/>
      <c r="AS138" s="285"/>
      <c r="AT138" s="285"/>
      <c r="AU138" s="365"/>
      <c r="AV138" s="280"/>
      <c r="AW138" s="89"/>
      <c r="AX138" s="95"/>
      <c r="AY138" s="95"/>
      <c r="AZ138" s="95"/>
      <c r="BA138" s="95"/>
      <c r="BB138" s="95"/>
      <c r="BC138" s="95"/>
      <c r="BD138" s="97"/>
      <c r="BE138" s="449">
        <f t="shared" si="2"/>
        <v>0</v>
      </c>
      <c r="BF138" s="105"/>
    </row>
    <row r="139" spans="2:59" ht="33" customHeight="1">
      <c r="B139" s="694"/>
      <c r="C139" s="643"/>
      <c r="D139" s="206"/>
      <c r="E139" s="394"/>
      <c r="F139" s="394"/>
      <c r="G139" s="394"/>
      <c r="H139" s="394"/>
      <c r="I139" s="394"/>
      <c r="J139" s="394"/>
      <c r="K139" s="394"/>
      <c r="L139" s="394"/>
      <c r="M139" s="394"/>
      <c r="N139" s="394"/>
      <c r="O139" s="394"/>
      <c r="P139" s="394"/>
      <c r="Q139" s="394"/>
      <c r="R139" s="394"/>
      <c r="S139" s="394"/>
      <c r="T139" s="394"/>
      <c r="U139" s="394"/>
      <c r="V139" s="282"/>
      <c r="W139" s="198"/>
      <c r="X139" s="403"/>
      <c r="Y139" s="403"/>
      <c r="Z139" s="403"/>
      <c r="AA139" s="403"/>
      <c r="AB139" s="403"/>
      <c r="AC139" s="403"/>
      <c r="AD139" s="403"/>
      <c r="AE139" s="403"/>
      <c r="AF139" s="403"/>
      <c r="AG139" s="403"/>
      <c r="AH139" s="403"/>
      <c r="AI139" s="403"/>
      <c r="AJ139" s="403"/>
      <c r="AK139" s="403"/>
      <c r="AL139" s="403"/>
      <c r="AM139" s="403"/>
      <c r="AN139" s="403"/>
      <c r="AO139" s="403"/>
      <c r="AP139" s="365"/>
      <c r="AQ139" s="285"/>
      <c r="AR139" s="285"/>
      <c r="AS139" s="285"/>
      <c r="AT139" s="285"/>
      <c r="AU139" s="365">
        <v>23.5</v>
      </c>
      <c r="AV139" s="280"/>
      <c r="AW139" s="89"/>
      <c r="AX139" s="95"/>
      <c r="AY139" s="95"/>
      <c r="AZ139" s="95"/>
      <c r="BA139" s="95"/>
      <c r="BB139" s="95"/>
      <c r="BC139" s="95"/>
      <c r="BD139" s="97"/>
      <c r="BE139" s="449">
        <f t="shared" si="2"/>
        <v>23.5</v>
      </c>
      <c r="BF139" s="105"/>
    </row>
    <row r="140" spans="2:59" ht="15.75" customHeight="1">
      <c r="B140" s="695" t="s">
        <v>21</v>
      </c>
      <c r="C140" s="642" t="s">
        <v>368</v>
      </c>
      <c r="D140" s="562" t="s">
        <v>314</v>
      </c>
      <c r="E140" s="281">
        <v>1</v>
      </c>
      <c r="F140" s="281">
        <v>1</v>
      </c>
      <c r="G140" s="281">
        <v>1</v>
      </c>
      <c r="H140" s="281">
        <v>1</v>
      </c>
      <c r="I140" s="281">
        <v>1</v>
      </c>
      <c r="J140" s="281">
        <v>1</v>
      </c>
      <c r="K140" s="281">
        <v>1</v>
      </c>
      <c r="L140" s="281">
        <v>1</v>
      </c>
      <c r="M140" s="281">
        <v>1</v>
      </c>
      <c r="N140" s="281">
        <v>3</v>
      </c>
      <c r="O140" s="281">
        <v>3</v>
      </c>
      <c r="P140" s="281">
        <v>3</v>
      </c>
      <c r="Q140" s="281">
        <v>3</v>
      </c>
      <c r="R140" s="281">
        <v>3</v>
      </c>
      <c r="S140" s="281">
        <v>3</v>
      </c>
      <c r="T140" s="281">
        <v>3</v>
      </c>
      <c r="U140" s="281">
        <v>2</v>
      </c>
      <c r="V140" s="282"/>
      <c r="W140" s="198"/>
      <c r="X140" s="402"/>
      <c r="Y140" s="402"/>
      <c r="Z140" s="402"/>
      <c r="AA140" s="402"/>
      <c r="AB140" s="402"/>
      <c r="AC140" s="402"/>
      <c r="AD140" s="402"/>
      <c r="AE140" s="402"/>
      <c r="AF140" s="402"/>
      <c r="AG140" s="402"/>
      <c r="AH140" s="402"/>
      <c r="AI140" s="402"/>
      <c r="AJ140" s="402"/>
      <c r="AK140" s="402"/>
      <c r="AL140" s="402"/>
      <c r="AM140" s="402"/>
      <c r="AN140" s="402"/>
      <c r="AO140" s="402"/>
      <c r="AP140" s="365"/>
      <c r="AQ140" s="285"/>
      <c r="AR140" s="285"/>
      <c r="AS140" s="285"/>
      <c r="AT140" s="285"/>
      <c r="AU140" s="365"/>
      <c r="AV140" s="280"/>
      <c r="AW140" s="89"/>
      <c r="AX140" s="95"/>
      <c r="AY140" s="95"/>
      <c r="AZ140" s="95"/>
      <c r="BA140" s="95"/>
      <c r="BB140" s="95"/>
      <c r="BC140" s="95"/>
      <c r="BD140" s="97"/>
      <c r="BE140" s="425">
        <f t="shared" si="2"/>
        <v>32</v>
      </c>
      <c r="BF140" s="105"/>
      <c r="BG140">
        <v>0</v>
      </c>
    </row>
    <row r="141" spans="2:59" ht="22.5" customHeight="1">
      <c r="B141" s="696"/>
      <c r="C141" s="642"/>
      <c r="D141" s="562" t="s">
        <v>315</v>
      </c>
      <c r="E141" s="395"/>
      <c r="F141" s="395"/>
      <c r="G141" s="395"/>
      <c r="H141" s="395"/>
      <c r="I141" s="395"/>
      <c r="J141" s="395"/>
      <c r="K141" s="395"/>
      <c r="L141" s="395"/>
      <c r="M141" s="395"/>
      <c r="N141" s="395"/>
      <c r="O141" s="395"/>
      <c r="P141" s="395"/>
      <c r="Q141" s="395"/>
      <c r="R141" s="395"/>
      <c r="S141" s="395"/>
      <c r="T141" s="395"/>
      <c r="U141" s="395"/>
      <c r="V141" s="282"/>
      <c r="W141" s="198"/>
      <c r="X141" s="400"/>
      <c r="Y141" s="400"/>
      <c r="Z141" s="400"/>
      <c r="AA141" s="400"/>
      <c r="AB141" s="400"/>
      <c r="AC141" s="400"/>
      <c r="AD141" s="400"/>
      <c r="AE141" s="400"/>
      <c r="AF141" s="400"/>
      <c r="AG141" s="400"/>
      <c r="AH141" s="400"/>
      <c r="AI141" s="400"/>
      <c r="AJ141" s="400"/>
      <c r="AK141" s="400"/>
      <c r="AL141" s="400"/>
      <c r="AM141" s="400"/>
      <c r="AN141" s="400"/>
      <c r="AO141" s="400"/>
      <c r="AP141" s="365"/>
      <c r="AQ141" s="285"/>
      <c r="AR141" s="285"/>
      <c r="AS141" s="285"/>
      <c r="AT141" s="285"/>
      <c r="AU141" s="365"/>
      <c r="AV141" s="280"/>
      <c r="AW141" s="89"/>
      <c r="AX141" s="95"/>
      <c r="AY141" s="95"/>
      <c r="AZ141" s="95"/>
      <c r="BA141" s="95"/>
      <c r="BB141" s="95"/>
      <c r="BC141" s="95"/>
      <c r="BD141" s="97"/>
      <c r="BE141" s="449">
        <f t="shared" si="2"/>
        <v>0</v>
      </c>
      <c r="BF141" s="105">
        <f>SUM(E141:BE141)</f>
        <v>0</v>
      </c>
    </row>
    <row r="142" spans="2:59" ht="15.75" customHeight="1">
      <c r="B142" s="695" t="s">
        <v>366</v>
      </c>
      <c r="C142" s="636" t="s">
        <v>369</v>
      </c>
      <c r="D142" s="562" t="s">
        <v>314</v>
      </c>
      <c r="E142" s="281"/>
      <c r="F142" s="281"/>
      <c r="G142" s="281"/>
      <c r="H142" s="281"/>
      <c r="I142" s="281"/>
      <c r="J142" s="281"/>
      <c r="K142" s="281"/>
      <c r="L142" s="281"/>
      <c r="M142" s="281"/>
      <c r="N142" s="281"/>
      <c r="O142" s="281"/>
      <c r="P142" s="281"/>
      <c r="Q142" s="281"/>
      <c r="R142" s="281"/>
      <c r="S142" s="281"/>
      <c r="T142" s="281"/>
      <c r="U142" s="281"/>
      <c r="V142" s="282"/>
      <c r="W142" s="198"/>
      <c r="X142" s="402">
        <v>8</v>
      </c>
      <c r="Y142" s="402">
        <v>8</v>
      </c>
      <c r="Z142" s="402">
        <v>8</v>
      </c>
      <c r="AA142" s="402">
        <v>8</v>
      </c>
      <c r="AB142" s="402">
        <v>8</v>
      </c>
      <c r="AC142" s="402">
        <v>8</v>
      </c>
      <c r="AD142" s="402">
        <v>8</v>
      </c>
      <c r="AE142" s="402">
        <v>8</v>
      </c>
      <c r="AF142" s="402">
        <v>8</v>
      </c>
      <c r="AG142" s="402">
        <v>8</v>
      </c>
      <c r="AH142" s="402">
        <v>8</v>
      </c>
      <c r="AI142" s="402">
        <v>8</v>
      </c>
      <c r="AJ142" s="402">
        <v>8</v>
      </c>
      <c r="AK142" s="402">
        <v>8</v>
      </c>
      <c r="AL142" s="402">
        <v>8</v>
      </c>
      <c r="AM142" s="402">
        <v>8</v>
      </c>
      <c r="AN142" s="402">
        <v>8</v>
      </c>
      <c r="AO142" s="402">
        <v>8</v>
      </c>
      <c r="AP142" s="365"/>
      <c r="AQ142" s="285"/>
      <c r="AR142" s="285"/>
      <c r="AS142" s="285"/>
      <c r="AT142" s="285"/>
      <c r="AU142" s="365"/>
      <c r="AV142" s="280"/>
      <c r="AW142" s="89"/>
      <c r="AX142" s="95"/>
      <c r="AY142" s="95"/>
      <c r="AZ142" s="95"/>
      <c r="BA142" s="95"/>
      <c r="BB142" s="95"/>
      <c r="BC142" s="95"/>
      <c r="BD142" s="97"/>
      <c r="BE142" s="425">
        <f t="shared" si="2"/>
        <v>144</v>
      </c>
      <c r="BF142" s="105"/>
      <c r="BG142">
        <v>48</v>
      </c>
    </row>
    <row r="143" spans="2:59" ht="21" customHeight="1">
      <c r="B143" s="696"/>
      <c r="C143" s="637"/>
      <c r="D143" s="562" t="s">
        <v>315</v>
      </c>
      <c r="E143" s="395"/>
      <c r="F143" s="395"/>
      <c r="G143" s="395"/>
      <c r="H143" s="395"/>
      <c r="I143" s="395"/>
      <c r="J143" s="395"/>
      <c r="K143" s="395"/>
      <c r="L143" s="395"/>
      <c r="M143" s="395"/>
      <c r="N143" s="395"/>
      <c r="O143" s="395"/>
      <c r="P143" s="395"/>
      <c r="Q143" s="395"/>
      <c r="R143" s="395"/>
      <c r="S143" s="395"/>
      <c r="T143" s="395"/>
      <c r="U143" s="395"/>
      <c r="V143" s="282"/>
      <c r="W143" s="198"/>
      <c r="X143" s="400"/>
      <c r="Y143" s="400"/>
      <c r="Z143" s="400"/>
      <c r="AA143" s="400"/>
      <c r="AB143" s="400"/>
      <c r="AC143" s="400"/>
      <c r="AD143" s="400"/>
      <c r="AE143" s="400"/>
      <c r="AF143" s="400"/>
      <c r="AG143" s="400"/>
      <c r="AH143" s="400"/>
      <c r="AI143" s="400"/>
      <c r="AJ143" s="400"/>
      <c r="AK143" s="400"/>
      <c r="AL143" s="400"/>
      <c r="AM143" s="400"/>
      <c r="AN143" s="400"/>
      <c r="AO143" s="400"/>
      <c r="AP143" s="365"/>
      <c r="AQ143" s="285"/>
      <c r="AR143" s="285"/>
      <c r="AS143" s="285"/>
      <c r="AT143" s="285"/>
      <c r="AU143" s="365"/>
      <c r="AV143" s="280"/>
      <c r="AW143" s="89"/>
      <c r="AX143" s="95"/>
      <c r="AY143" s="95"/>
      <c r="AZ143" s="95"/>
      <c r="BA143" s="95"/>
      <c r="BB143" s="95"/>
      <c r="BC143" s="95"/>
      <c r="BD143" s="97"/>
      <c r="BE143" s="449">
        <f t="shared" si="2"/>
        <v>0</v>
      </c>
      <c r="BF143" s="105"/>
    </row>
    <row r="144" spans="2:59" ht="15.75" customHeight="1">
      <c r="B144" s="598" t="s">
        <v>20</v>
      </c>
      <c r="C144" s="599"/>
      <c r="D144" s="562" t="s">
        <v>314</v>
      </c>
      <c r="E144" s="281"/>
      <c r="F144" s="281"/>
      <c r="G144" s="281"/>
      <c r="H144" s="281"/>
      <c r="I144" s="281"/>
      <c r="J144" s="281"/>
      <c r="K144" s="281"/>
      <c r="L144" s="281"/>
      <c r="M144" s="281"/>
      <c r="N144" s="281"/>
      <c r="O144" s="281"/>
      <c r="P144" s="281"/>
      <c r="Q144" s="281"/>
      <c r="R144" s="281"/>
      <c r="S144" s="281"/>
      <c r="T144" s="281"/>
      <c r="U144" s="281"/>
      <c r="V144" s="282"/>
      <c r="W144" s="198"/>
      <c r="X144" s="281">
        <v>6</v>
      </c>
      <c r="Y144" s="281">
        <v>6</v>
      </c>
      <c r="Z144" s="281">
        <v>6</v>
      </c>
      <c r="AA144" s="281">
        <v>6</v>
      </c>
      <c r="AB144" s="281">
        <v>6</v>
      </c>
      <c r="AC144" s="281">
        <v>6</v>
      </c>
      <c r="AD144" s="281">
        <v>6</v>
      </c>
      <c r="AE144" s="281">
        <v>6</v>
      </c>
      <c r="AF144" s="281">
        <v>6</v>
      </c>
      <c r="AG144" s="281">
        <v>6</v>
      </c>
      <c r="AH144" s="281">
        <v>6</v>
      </c>
      <c r="AI144" s="281">
        <v>6</v>
      </c>
      <c r="AJ144" s="281">
        <v>6</v>
      </c>
      <c r="AK144" s="281">
        <v>6</v>
      </c>
      <c r="AL144" s="281">
        <v>6</v>
      </c>
      <c r="AM144" s="281">
        <v>6</v>
      </c>
      <c r="AN144" s="281">
        <v>6</v>
      </c>
      <c r="AO144" s="281">
        <v>6</v>
      </c>
      <c r="AP144" s="365"/>
      <c r="AQ144" s="285"/>
      <c r="AR144" s="285"/>
      <c r="AS144" s="285"/>
      <c r="AT144" s="285"/>
      <c r="AU144" s="365"/>
      <c r="AV144" s="280"/>
      <c r="AW144" s="89"/>
      <c r="AX144" s="95"/>
      <c r="AY144" s="95"/>
      <c r="AZ144" s="95"/>
      <c r="BA144" s="95"/>
      <c r="BB144" s="95"/>
      <c r="BC144" s="95"/>
      <c r="BD144" s="97"/>
      <c r="BE144" s="449">
        <f t="shared" si="2"/>
        <v>108</v>
      </c>
      <c r="BF144" s="105"/>
      <c r="BG144">
        <v>36</v>
      </c>
    </row>
    <row r="145" spans="2:59" ht="15.75" customHeight="1">
      <c r="B145" s="598" t="s">
        <v>19</v>
      </c>
      <c r="C145" s="599"/>
      <c r="D145" s="562" t="s">
        <v>315</v>
      </c>
      <c r="E145" s="281"/>
      <c r="F145" s="281"/>
      <c r="G145" s="281"/>
      <c r="H145" s="281"/>
      <c r="I145" s="281"/>
      <c r="J145" s="281"/>
      <c r="K145" s="281"/>
      <c r="L145" s="281"/>
      <c r="M145" s="281"/>
      <c r="N145" s="281"/>
      <c r="O145" s="281"/>
      <c r="P145" s="281"/>
      <c r="Q145" s="281"/>
      <c r="R145" s="281"/>
      <c r="S145" s="281"/>
      <c r="T145" s="281"/>
      <c r="U145" s="281"/>
      <c r="V145" s="282"/>
      <c r="W145" s="198"/>
      <c r="X145" s="402"/>
      <c r="Y145" s="402"/>
      <c r="Z145" s="402"/>
      <c r="AA145" s="402"/>
      <c r="AB145" s="402"/>
      <c r="AC145" s="402"/>
      <c r="AD145" s="402"/>
      <c r="AE145" s="402"/>
      <c r="AF145" s="402"/>
      <c r="AG145" s="402"/>
      <c r="AH145" s="402"/>
      <c r="AI145" s="402"/>
      <c r="AJ145" s="402"/>
      <c r="AK145" s="402"/>
      <c r="AL145" s="402"/>
      <c r="AM145" s="402"/>
      <c r="AN145" s="402"/>
      <c r="AO145" s="402"/>
      <c r="AP145" s="365"/>
      <c r="AQ145" s="285">
        <v>36</v>
      </c>
      <c r="AR145" s="285">
        <v>36</v>
      </c>
      <c r="AS145" s="285">
        <v>36</v>
      </c>
      <c r="AT145" s="285">
        <v>36</v>
      </c>
      <c r="AU145" s="365"/>
      <c r="AV145" s="280"/>
      <c r="AW145" s="89"/>
      <c r="AX145" s="95"/>
      <c r="AY145" s="95"/>
      <c r="AZ145" s="95"/>
      <c r="BA145" s="95"/>
      <c r="BB145" s="95"/>
      <c r="BC145" s="95"/>
      <c r="BD145" s="97"/>
      <c r="BE145" s="449">
        <f t="shared" si="2"/>
        <v>144</v>
      </c>
      <c r="BF145" s="105"/>
      <c r="BG145">
        <v>36</v>
      </c>
    </row>
    <row r="146" spans="2:59" ht="18.75" customHeight="1">
      <c r="B146" s="684" t="s">
        <v>102</v>
      </c>
      <c r="C146" s="685"/>
      <c r="D146" s="686"/>
      <c r="E146" s="396"/>
      <c r="F146" s="396"/>
      <c r="G146" s="396"/>
      <c r="H146" s="396"/>
      <c r="I146" s="396"/>
      <c r="J146" s="396"/>
      <c r="K146" s="396"/>
      <c r="L146" s="396"/>
      <c r="M146" s="396"/>
      <c r="N146" s="396"/>
      <c r="O146" s="396"/>
      <c r="P146" s="396"/>
      <c r="Q146" s="396"/>
      <c r="R146" s="396"/>
      <c r="S146" s="396"/>
      <c r="T146" s="396"/>
      <c r="U146" s="396"/>
      <c r="V146" s="202"/>
      <c r="W146" s="202"/>
      <c r="X146" s="202"/>
      <c r="Y146" s="202"/>
      <c r="Z146" s="202"/>
      <c r="AA146" s="202"/>
      <c r="AB146" s="202"/>
      <c r="AC146" s="202"/>
      <c r="AD146" s="202"/>
      <c r="AE146" s="202"/>
      <c r="AF146" s="202"/>
      <c r="AG146" s="202"/>
      <c r="AH146" s="202"/>
      <c r="AI146" s="202"/>
      <c r="AJ146" s="202"/>
      <c r="AK146" s="202"/>
      <c r="AL146" s="202"/>
      <c r="AM146" s="202"/>
      <c r="AN146" s="202"/>
      <c r="AO146" s="202"/>
      <c r="AP146" s="365"/>
      <c r="AQ146" s="285"/>
      <c r="AR146" s="285"/>
      <c r="AS146" s="285"/>
      <c r="AT146" s="285"/>
      <c r="AU146" s="365"/>
      <c r="AV146" s="280"/>
      <c r="AW146" s="89"/>
      <c r="AX146" s="95"/>
      <c r="AY146" s="95"/>
      <c r="AZ146" s="95"/>
      <c r="BA146" s="95"/>
      <c r="BB146" s="95"/>
      <c r="BC146" s="95"/>
      <c r="BD146" s="97"/>
      <c r="BE146" s="449">
        <f t="shared" si="2"/>
        <v>0</v>
      </c>
      <c r="BF146" s="106"/>
      <c r="BG146" s="12" t="s">
        <v>354</v>
      </c>
    </row>
    <row r="147" spans="2:59" ht="15" customHeight="1">
      <c r="B147" s="687" t="s">
        <v>145</v>
      </c>
      <c r="C147" s="688"/>
      <c r="D147" s="689"/>
      <c r="E147" s="399">
        <f>E145+E144+E142+E140+E132+E130+E128+E124+E122+E120+E118+E116+E114+E110+E108+E106+E102+E104+E100+E98</f>
        <v>36</v>
      </c>
      <c r="F147" s="399">
        <f t="shared" ref="F147:AT147" si="3">F145+F144+F142+F140+F132+F130+F128+F124+F122+F120+F118+F116+F114+F110+F108+F106+F102+F104+F100+F98</f>
        <v>36</v>
      </c>
      <c r="G147" s="399">
        <f t="shared" si="3"/>
        <v>36</v>
      </c>
      <c r="H147" s="399">
        <f t="shared" si="3"/>
        <v>36</v>
      </c>
      <c r="I147" s="399">
        <f t="shared" si="3"/>
        <v>36</v>
      </c>
      <c r="J147" s="399">
        <f t="shared" si="3"/>
        <v>36</v>
      </c>
      <c r="K147" s="399">
        <f t="shared" si="3"/>
        <v>36</v>
      </c>
      <c r="L147" s="399">
        <f t="shared" si="3"/>
        <v>36</v>
      </c>
      <c r="M147" s="399">
        <f t="shared" si="3"/>
        <v>36</v>
      </c>
      <c r="N147" s="399">
        <f t="shared" si="3"/>
        <v>36</v>
      </c>
      <c r="O147" s="399">
        <f t="shared" si="3"/>
        <v>36</v>
      </c>
      <c r="P147" s="399">
        <f t="shared" si="3"/>
        <v>36</v>
      </c>
      <c r="Q147" s="399">
        <f t="shared" si="3"/>
        <v>36</v>
      </c>
      <c r="R147" s="399">
        <f t="shared" si="3"/>
        <v>36</v>
      </c>
      <c r="S147" s="399">
        <f t="shared" si="3"/>
        <v>36</v>
      </c>
      <c r="T147" s="399">
        <f t="shared" si="3"/>
        <v>36</v>
      </c>
      <c r="U147" s="399">
        <f t="shared" si="3"/>
        <v>36</v>
      </c>
      <c r="V147" s="399">
        <f t="shared" si="3"/>
        <v>0</v>
      </c>
      <c r="W147" s="399">
        <f t="shared" si="3"/>
        <v>0</v>
      </c>
      <c r="X147" s="399">
        <f t="shared" si="3"/>
        <v>36</v>
      </c>
      <c r="Y147" s="399">
        <f t="shared" si="3"/>
        <v>36</v>
      </c>
      <c r="Z147" s="399">
        <f t="shared" si="3"/>
        <v>36</v>
      </c>
      <c r="AA147" s="399">
        <f t="shared" si="3"/>
        <v>36</v>
      </c>
      <c r="AB147" s="399">
        <f t="shared" si="3"/>
        <v>36</v>
      </c>
      <c r="AC147" s="399">
        <f t="shared" si="3"/>
        <v>36</v>
      </c>
      <c r="AD147" s="399">
        <f t="shared" si="3"/>
        <v>36</v>
      </c>
      <c r="AE147" s="399">
        <f t="shared" si="3"/>
        <v>36</v>
      </c>
      <c r="AF147" s="399">
        <f t="shared" si="3"/>
        <v>36</v>
      </c>
      <c r="AG147" s="399">
        <f t="shared" si="3"/>
        <v>36</v>
      </c>
      <c r="AH147" s="399">
        <f t="shared" si="3"/>
        <v>36</v>
      </c>
      <c r="AI147" s="399">
        <f t="shared" si="3"/>
        <v>36</v>
      </c>
      <c r="AJ147" s="399">
        <f t="shared" si="3"/>
        <v>36</v>
      </c>
      <c r="AK147" s="399">
        <f t="shared" si="3"/>
        <v>36</v>
      </c>
      <c r="AL147" s="399">
        <f t="shared" si="3"/>
        <v>36</v>
      </c>
      <c r="AM147" s="399">
        <f t="shared" si="3"/>
        <v>36</v>
      </c>
      <c r="AN147" s="399">
        <f t="shared" si="3"/>
        <v>36</v>
      </c>
      <c r="AO147" s="399">
        <f t="shared" si="3"/>
        <v>36</v>
      </c>
      <c r="AP147" s="399">
        <f t="shared" si="3"/>
        <v>48.5</v>
      </c>
      <c r="AQ147" s="399">
        <f t="shared" si="3"/>
        <v>36</v>
      </c>
      <c r="AR147" s="399">
        <f t="shared" si="3"/>
        <v>36</v>
      </c>
      <c r="AS147" s="399">
        <f t="shared" si="3"/>
        <v>36</v>
      </c>
      <c r="AT147" s="399">
        <f t="shared" si="3"/>
        <v>36</v>
      </c>
      <c r="AU147" s="399">
        <f>SUM(AU98:AU146)</f>
        <v>23.5</v>
      </c>
      <c r="AV147" s="157"/>
      <c r="AW147" s="157"/>
      <c r="AX147" s="157"/>
      <c r="AY147" s="157"/>
      <c r="AZ147" s="157"/>
      <c r="BA147" s="157"/>
      <c r="BB147" s="157"/>
      <c r="BC147" s="157"/>
      <c r="BD147" s="158"/>
      <c r="BE147" s="450">
        <f>SUM(BE98:BE146)</f>
        <v>1476</v>
      </c>
      <c r="BF147" s="105"/>
      <c r="BG147" s="586">
        <f>SUM(BG128:BG146)</f>
        <v>138</v>
      </c>
    </row>
    <row r="148" spans="2:59" ht="15.75" customHeight="1">
      <c r="B148" s="690" t="s">
        <v>146</v>
      </c>
      <c r="C148" s="691"/>
      <c r="D148" s="692"/>
      <c r="E148" s="397"/>
      <c r="F148" s="397"/>
      <c r="G148" s="397"/>
      <c r="H148" s="397"/>
      <c r="I148" s="397"/>
      <c r="J148" s="397"/>
      <c r="K148" s="398"/>
      <c r="L148" s="398"/>
      <c r="M148" s="398"/>
      <c r="N148" s="398"/>
      <c r="O148" s="398"/>
      <c r="P148" s="398"/>
      <c r="Q148" s="398"/>
      <c r="R148" s="398"/>
      <c r="S148" s="398"/>
      <c r="T148" s="398"/>
      <c r="U148" s="398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59"/>
      <c r="AK148" s="159"/>
      <c r="AL148" s="159"/>
      <c r="AM148" s="159"/>
      <c r="AN148" s="159"/>
      <c r="AO148" s="159"/>
      <c r="AP148" s="159"/>
      <c r="AQ148" s="159"/>
      <c r="AR148" s="159"/>
      <c r="AS148" s="159"/>
      <c r="AT148" s="159"/>
      <c r="AU148" s="159"/>
      <c r="AV148" s="95"/>
      <c r="AW148" s="95"/>
      <c r="AX148" s="95"/>
      <c r="AY148" s="95"/>
      <c r="AZ148" s="95"/>
      <c r="BA148" s="95"/>
      <c r="BB148" s="95"/>
      <c r="BC148" s="95"/>
      <c r="BD148" s="97"/>
      <c r="BE148" s="450"/>
      <c r="BF148" s="105">
        <f>SUM(E148:BE148)</f>
        <v>0</v>
      </c>
    </row>
    <row r="149" spans="2:59" ht="12.75" customHeight="1">
      <c r="B149" s="690" t="s">
        <v>147</v>
      </c>
      <c r="C149" s="691"/>
      <c r="D149" s="692"/>
      <c r="E149" s="100"/>
      <c r="F149" s="100"/>
      <c r="G149" s="100"/>
      <c r="H149" s="100"/>
      <c r="I149" s="100"/>
      <c r="J149" s="100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59"/>
      <c r="AK149" s="159"/>
      <c r="AL149" s="159"/>
      <c r="AM149" s="159"/>
      <c r="AN149" s="159"/>
      <c r="AO149" s="159"/>
      <c r="AP149" s="159"/>
      <c r="AQ149" s="159"/>
      <c r="AR149" s="159"/>
      <c r="AS149" s="159"/>
      <c r="AT149" s="159"/>
      <c r="AU149" s="159"/>
      <c r="AV149" s="95"/>
      <c r="AW149" s="95"/>
      <c r="AX149" s="95"/>
      <c r="AY149" s="95"/>
      <c r="AZ149" s="95"/>
      <c r="BA149" s="95"/>
      <c r="BB149" s="95"/>
      <c r="BC149" s="95"/>
      <c r="BD149" s="97"/>
      <c r="BE149" s="450">
        <f t="shared" ref="BE149" si="4">SUM(E149:BD149)</f>
        <v>0</v>
      </c>
      <c r="BF149" s="90"/>
    </row>
    <row r="150" spans="2:59" ht="148.5" customHeight="1">
      <c r="M150" s="12" t="s">
        <v>439</v>
      </c>
      <c r="Q150" t="s">
        <v>354</v>
      </c>
      <c r="AN150" s="12" t="s">
        <v>354</v>
      </c>
    </row>
    <row r="151" spans="2:59" ht="12.75" hidden="1" customHeight="1"/>
    <row r="152" spans="2:59" ht="12.75" hidden="1" customHeight="1"/>
    <row r="153" spans="2:59" ht="12.75" hidden="1" customHeight="1"/>
    <row r="154" spans="2:59" ht="12.75" hidden="1" customHeight="1"/>
    <row r="155" spans="2:59" ht="94.5" customHeight="1">
      <c r="B155" s="656" t="s">
        <v>63</v>
      </c>
      <c r="C155" s="656" t="s">
        <v>121</v>
      </c>
      <c r="D155" s="656" t="s">
        <v>122</v>
      </c>
      <c r="E155" s="558" t="s">
        <v>261</v>
      </c>
      <c r="F155" s="665"/>
      <c r="G155" s="666"/>
      <c r="H155" s="667"/>
      <c r="I155" s="122" t="s">
        <v>262</v>
      </c>
      <c r="J155" s="665" t="s">
        <v>124</v>
      </c>
      <c r="K155" s="666"/>
      <c r="L155" s="666"/>
      <c r="M155" s="667"/>
      <c r="N155" s="561" t="s">
        <v>263</v>
      </c>
      <c r="O155" s="673"/>
      <c r="P155" s="674"/>
      <c r="Q155" s="675"/>
      <c r="R155" s="123" t="s">
        <v>264</v>
      </c>
      <c r="S155" s="673"/>
      <c r="T155" s="674"/>
      <c r="U155" s="675"/>
      <c r="V155" s="560" t="s">
        <v>265</v>
      </c>
      <c r="W155" s="560" t="s">
        <v>266</v>
      </c>
      <c r="X155" s="673" t="s">
        <v>253</v>
      </c>
      <c r="Y155" s="674"/>
      <c r="Z155" s="675"/>
      <c r="AA155" s="559" t="s">
        <v>267</v>
      </c>
      <c r="AB155" s="673" t="s">
        <v>128</v>
      </c>
      <c r="AC155" s="674"/>
      <c r="AD155" s="675"/>
      <c r="AE155" s="673" t="s">
        <v>129</v>
      </c>
      <c r="AF155" s="674"/>
      <c r="AG155" s="674"/>
      <c r="AH155" s="675"/>
      <c r="AI155" s="122" t="s">
        <v>232</v>
      </c>
      <c r="AJ155" s="665" t="s">
        <v>130</v>
      </c>
      <c r="AK155" s="666"/>
      <c r="AL155" s="667"/>
      <c r="AM155" s="558" t="s">
        <v>233</v>
      </c>
      <c r="AN155" s="665" t="s">
        <v>131</v>
      </c>
      <c r="AO155" s="666"/>
      <c r="AP155" s="666"/>
      <c r="AQ155" s="667"/>
      <c r="AR155" s="122" t="s">
        <v>234</v>
      </c>
      <c r="AS155" s="665" t="s">
        <v>132</v>
      </c>
      <c r="AT155" s="666"/>
      <c r="AU155" s="667"/>
      <c r="AV155" s="122" t="s">
        <v>235</v>
      </c>
      <c r="AW155" s="665" t="s">
        <v>149</v>
      </c>
      <c r="AX155" s="666"/>
      <c r="AY155" s="667"/>
      <c r="AZ155" s="558" t="s">
        <v>236</v>
      </c>
      <c r="BA155" s="665" t="s">
        <v>133</v>
      </c>
      <c r="BB155" s="666"/>
      <c r="BC155" s="666"/>
      <c r="BD155" s="667"/>
      <c r="BE155" s="122" t="s">
        <v>135</v>
      </c>
      <c r="BF155" s="122" t="s">
        <v>134</v>
      </c>
      <c r="BG155" s="122"/>
    </row>
    <row r="156" spans="2:59" ht="18.75">
      <c r="B156" s="657"/>
      <c r="C156" s="657"/>
      <c r="D156" s="657"/>
      <c r="E156" s="677" t="s">
        <v>428</v>
      </c>
      <c r="F156" s="669"/>
      <c r="G156" s="669"/>
      <c r="H156" s="669"/>
      <c r="I156" s="669"/>
      <c r="J156" s="669"/>
      <c r="K156" s="669"/>
      <c r="L156" s="669"/>
      <c r="M156" s="669"/>
      <c r="N156" s="669"/>
      <c r="O156" s="669"/>
      <c r="P156" s="669"/>
      <c r="Q156" s="669"/>
      <c r="R156" s="669"/>
      <c r="S156" s="669"/>
      <c r="T156" s="669"/>
      <c r="U156" s="669"/>
      <c r="V156" s="669"/>
      <c r="W156" s="669"/>
      <c r="X156" s="669"/>
      <c r="Y156" s="669"/>
      <c r="Z156" s="669"/>
      <c r="AA156" s="669"/>
      <c r="AB156" s="669"/>
      <c r="AC156" s="669"/>
      <c r="AD156" s="669"/>
      <c r="AE156" s="669"/>
      <c r="AF156" s="669"/>
      <c r="AG156" s="669"/>
      <c r="AH156" s="669"/>
      <c r="AI156" s="669"/>
      <c r="AJ156" s="669"/>
      <c r="AK156" s="669"/>
      <c r="AL156" s="669"/>
      <c r="AM156" s="669"/>
      <c r="AN156" s="669"/>
      <c r="AO156" s="669"/>
      <c r="AP156" s="669"/>
      <c r="AQ156" s="669"/>
      <c r="AR156" s="669"/>
      <c r="AS156" s="669"/>
      <c r="AT156" s="669"/>
      <c r="AU156" s="669"/>
      <c r="AV156" s="669"/>
      <c r="AW156" s="669"/>
      <c r="AX156" s="669"/>
      <c r="AY156" s="669"/>
      <c r="AZ156" s="669"/>
      <c r="BA156" s="669"/>
      <c r="BB156" s="669"/>
      <c r="BC156" s="669"/>
      <c r="BD156" s="669"/>
      <c r="BE156" s="678"/>
      <c r="BF156" s="106"/>
      <c r="BG156" s="106"/>
    </row>
    <row r="157" spans="2:59">
      <c r="B157" s="657"/>
      <c r="C157" s="657"/>
      <c r="D157" s="657"/>
      <c r="E157" s="94">
        <v>36</v>
      </c>
      <c r="F157" s="94">
        <v>37</v>
      </c>
      <c r="G157" s="94">
        <v>38</v>
      </c>
      <c r="H157" s="94">
        <v>39</v>
      </c>
      <c r="I157" s="94">
        <v>40</v>
      </c>
      <c r="J157" s="94">
        <v>41</v>
      </c>
      <c r="K157" s="557">
        <v>42</v>
      </c>
      <c r="L157" s="557">
        <v>43</v>
      </c>
      <c r="M157" s="557">
        <v>44</v>
      </c>
      <c r="N157" s="557">
        <v>45</v>
      </c>
      <c r="O157" s="557">
        <v>46</v>
      </c>
      <c r="P157" s="557">
        <v>47</v>
      </c>
      <c r="Q157" s="557">
        <v>48</v>
      </c>
      <c r="R157" s="557">
        <v>49</v>
      </c>
      <c r="S157" s="557">
        <v>50</v>
      </c>
      <c r="T157" s="557">
        <v>51</v>
      </c>
      <c r="U157" s="557">
        <v>52</v>
      </c>
      <c r="V157" s="557">
        <v>1</v>
      </c>
      <c r="W157" s="557">
        <v>2</v>
      </c>
      <c r="X157" s="557">
        <v>3</v>
      </c>
      <c r="Y157" s="557">
        <v>4</v>
      </c>
      <c r="Z157" s="557">
        <v>5</v>
      </c>
      <c r="AA157" s="557">
        <v>6</v>
      </c>
      <c r="AB157" s="557">
        <v>7</v>
      </c>
      <c r="AC157" s="557">
        <v>8</v>
      </c>
      <c r="AD157" s="557">
        <v>9</v>
      </c>
      <c r="AE157" s="557">
        <v>10</v>
      </c>
      <c r="AF157" s="557">
        <v>11</v>
      </c>
      <c r="AG157" s="557">
        <v>12</v>
      </c>
      <c r="AH157" s="557">
        <v>13</v>
      </c>
      <c r="AI157" s="557">
        <v>14</v>
      </c>
      <c r="AJ157" s="557">
        <v>15</v>
      </c>
      <c r="AK157" s="557">
        <v>16</v>
      </c>
      <c r="AL157" s="557">
        <v>17</v>
      </c>
      <c r="AM157" s="557">
        <v>18</v>
      </c>
      <c r="AN157" s="557">
        <v>19</v>
      </c>
      <c r="AO157" s="557">
        <v>20</v>
      </c>
      <c r="AP157" s="557">
        <v>21</v>
      </c>
      <c r="AQ157" s="557">
        <v>22</v>
      </c>
      <c r="AR157" s="557">
        <v>23</v>
      </c>
      <c r="AS157" s="557">
        <v>24</v>
      </c>
      <c r="AT157" s="557">
        <v>25</v>
      </c>
      <c r="AU157" s="557">
        <v>26</v>
      </c>
      <c r="AV157" s="557">
        <v>27</v>
      </c>
      <c r="AW157" s="557">
        <v>28</v>
      </c>
      <c r="AX157" s="557">
        <v>29</v>
      </c>
      <c r="AY157" s="557">
        <v>30</v>
      </c>
      <c r="AZ157" s="557">
        <v>31</v>
      </c>
      <c r="BA157" s="557">
        <v>32</v>
      </c>
      <c r="BB157" s="557">
        <v>33</v>
      </c>
      <c r="BC157" s="557">
        <v>34</v>
      </c>
      <c r="BD157" s="557">
        <v>35</v>
      </c>
      <c r="BE157" s="94">
        <v>36</v>
      </c>
      <c r="BF157" s="124"/>
      <c r="BG157" s="106"/>
    </row>
    <row r="158" spans="2:59" ht="15.75" customHeight="1">
      <c r="B158" s="657"/>
      <c r="C158" s="657"/>
      <c r="D158" s="657"/>
      <c r="E158" s="125"/>
      <c r="F158" s="125"/>
      <c r="G158" s="125"/>
      <c r="H158" s="125"/>
      <c r="I158" s="125"/>
      <c r="J158" s="125"/>
      <c r="K158" s="125">
        <v>1</v>
      </c>
      <c r="L158" s="125">
        <v>6</v>
      </c>
      <c r="M158" s="125"/>
      <c r="N158" s="125"/>
      <c r="O158" s="125"/>
      <c r="P158" s="125">
        <v>19</v>
      </c>
      <c r="Q158" s="125"/>
      <c r="R158" s="125"/>
      <c r="S158" s="125"/>
      <c r="T158" s="125"/>
      <c r="U158" s="125"/>
      <c r="V158" s="125"/>
      <c r="W158" s="125"/>
      <c r="X158" s="125"/>
      <c r="Y158" s="125">
        <v>2</v>
      </c>
      <c r="Z158" s="125">
        <v>3</v>
      </c>
      <c r="AA158" s="125"/>
      <c r="AB158" s="125"/>
      <c r="AC158" s="125"/>
      <c r="AD158" s="125"/>
      <c r="AE158" s="125"/>
      <c r="AF158" s="125"/>
      <c r="AG158" s="125"/>
      <c r="AH158" s="125">
        <v>20</v>
      </c>
      <c r="AI158" s="125"/>
      <c r="AJ158" s="125"/>
      <c r="AK158" s="125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5"/>
      <c r="AW158" s="125"/>
      <c r="AX158" s="125"/>
      <c r="AY158" s="125"/>
      <c r="AZ158" s="125"/>
      <c r="BA158" s="125"/>
      <c r="BB158" s="125"/>
      <c r="BC158" s="125"/>
      <c r="BD158" s="125"/>
      <c r="BE158" s="126"/>
      <c r="BF158" s="124"/>
      <c r="BG158" s="106"/>
    </row>
    <row r="159" spans="2:59" ht="15.75" customHeight="1">
      <c r="B159" s="658"/>
      <c r="C159" s="658"/>
      <c r="D159" s="658"/>
      <c r="E159" s="96">
        <v>1</v>
      </c>
      <c r="F159" s="96">
        <v>2</v>
      </c>
      <c r="G159" s="96">
        <v>3</v>
      </c>
      <c r="H159" s="96">
        <v>4</v>
      </c>
      <c r="I159" s="96">
        <v>5</v>
      </c>
      <c r="J159" s="96">
        <v>6</v>
      </c>
      <c r="K159" s="96">
        <v>7</v>
      </c>
      <c r="L159" s="96">
        <v>8</v>
      </c>
      <c r="M159" s="96">
        <v>9</v>
      </c>
      <c r="N159" s="96">
        <v>10</v>
      </c>
      <c r="O159" s="96">
        <v>11</v>
      </c>
      <c r="P159" s="96">
        <v>12</v>
      </c>
      <c r="Q159" s="96">
        <v>13</v>
      </c>
      <c r="R159" s="96">
        <v>14</v>
      </c>
      <c r="S159" s="96">
        <v>15</v>
      </c>
      <c r="T159" s="96">
        <v>16</v>
      </c>
      <c r="U159" s="96">
        <v>17</v>
      </c>
      <c r="V159" s="96">
        <v>18</v>
      </c>
      <c r="W159" s="96">
        <v>19</v>
      </c>
      <c r="X159" s="96">
        <v>20</v>
      </c>
      <c r="Y159" s="96">
        <v>21</v>
      </c>
      <c r="Z159" s="96">
        <v>22</v>
      </c>
      <c r="AA159" s="96">
        <v>23</v>
      </c>
      <c r="AB159" s="96">
        <v>24</v>
      </c>
      <c r="AC159" s="96">
        <v>25</v>
      </c>
      <c r="AD159" s="96">
        <v>26</v>
      </c>
      <c r="AE159" s="96">
        <v>27</v>
      </c>
      <c r="AF159" s="96">
        <v>28</v>
      </c>
      <c r="AG159" s="96">
        <v>29</v>
      </c>
      <c r="AH159" s="96">
        <v>30</v>
      </c>
      <c r="AI159" s="96">
        <v>31</v>
      </c>
      <c r="AJ159" s="96">
        <v>32</v>
      </c>
      <c r="AK159" s="96">
        <v>33</v>
      </c>
      <c r="AL159" s="96">
        <v>34</v>
      </c>
      <c r="AM159" s="96">
        <v>35</v>
      </c>
      <c r="AN159" s="96">
        <v>36</v>
      </c>
      <c r="AO159" s="96">
        <v>37</v>
      </c>
      <c r="AP159" s="96">
        <v>38</v>
      </c>
      <c r="AQ159" s="96">
        <v>39</v>
      </c>
      <c r="AR159" s="96">
        <v>40</v>
      </c>
      <c r="AS159" s="96">
        <v>41</v>
      </c>
      <c r="AT159" s="96">
        <v>42</v>
      </c>
      <c r="AU159" s="96">
        <v>43</v>
      </c>
      <c r="AV159" s="96">
        <v>44</v>
      </c>
      <c r="AW159" s="96">
        <v>45</v>
      </c>
      <c r="AX159" s="96">
        <v>46</v>
      </c>
      <c r="AY159" s="96">
        <v>47</v>
      </c>
      <c r="AZ159" s="96">
        <v>48</v>
      </c>
      <c r="BA159" s="96">
        <v>49</v>
      </c>
      <c r="BB159" s="96">
        <v>50</v>
      </c>
      <c r="BC159" s="96">
        <v>51</v>
      </c>
      <c r="BD159" s="96">
        <v>52</v>
      </c>
      <c r="BE159" s="94"/>
      <c r="BF159" s="124"/>
      <c r="BG159" s="106"/>
    </row>
    <row r="160" spans="2:59" ht="22.5" customHeight="1">
      <c r="B160" s="680" t="s">
        <v>319</v>
      </c>
      <c r="C160" s="682" t="s">
        <v>326</v>
      </c>
      <c r="D160" s="77" t="s">
        <v>137</v>
      </c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367"/>
      <c r="V160" s="212"/>
      <c r="W160" s="212"/>
      <c r="X160" s="492">
        <v>1</v>
      </c>
      <c r="Y160" s="492">
        <v>2</v>
      </c>
      <c r="Z160" s="567">
        <v>3</v>
      </c>
      <c r="AA160" s="567">
        <v>4</v>
      </c>
      <c r="AB160" s="567">
        <v>5</v>
      </c>
      <c r="AC160" s="567">
        <v>6</v>
      </c>
      <c r="AD160" s="567">
        <v>7</v>
      </c>
      <c r="AE160" s="567">
        <v>8</v>
      </c>
      <c r="AF160" s="493">
        <v>9</v>
      </c>
      <c r="AG160" s="493">
        <v>10</v>
      </c>
      <c r="AH160" s="493">
        <v>11</v>
      </c>
      <c r="AI160" s="493">
        <v>12</v>
      </c>
      <c r="AJ160" s="493">
        <v>13</v>
      </c>
      <c r="AK160" s="493">
        <v>14</v>
      </c>
      <c r="AL160" s="493">
        <v>15</v>
      </c>
      <c r="AM160" s="493">
        <v>16</v>
      </c>
      <c r="AN160" s="493">
        <v>17</v>
      </c>
      <c r="AO160" s="493">
        <v>18</v>
      </c>
      <c r="AP160" s="493">
        <v>19</v>
      </c>
      <c r="AQ160" s="493">
        <v>20</v>
      </c>
      <c r="AR160" s="493">
        <v>21</v>
      </c>
      <c r="AS160" s="493">
        <v>22</v>
      </c>
      <c r="AT160" s="493">
        <v>23</v>
      </c>
      <c r="AU160" s="497">
        <v>24</v>
      </c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124"/>
      <c r="BG160" s="106"/>
    </row>
    <row r="161" spans="2:61" ht="12.75" customHeight="1">
      <c r="B161" s="681"/>
      <c r="C161" s="683"/>
      <c r="D161" s="77" t="s">
        <v>138</v>
      </c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367"/>
      <c r="V161" s="212"/>
      <c r="W161" s="21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82"/>
      <c r="AM161" s="82"/>
      <c r="AN161" s="369"/>
      <c r="AO161" s="369"/>
      <c r="AP161" s="369"/>
      <c r="AQ161" s="369"/>
      <c r="AR161" s="369"/>
      <c r="AS161" s="369"/>
      <c r="AT161" s="369"/>
      <c r="AU161" s="368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124"/>
      <c r="BG161" s="106"/>
    </row>
    <row r="162" spans="2:61" ht="15.75" customHeight="1">
      <c r="B162" s="634" t="s">
        <v>470</v>
      </c>
      <c r="C162" s="628" t="s">
        <v>40</v>
      </c>
      <c r="D162" s="607" t="s">
        <v>314</v>
      </c>
      <c r="E162" s="281">
        <v>2</v>
      </c>
      <c r="F162" s="281">
        <v>2</v>
      </c>
      <c r="G162" s="281">
        <v>2</v>
      </c>
      <c r="H162" s="281">
        <v>2</v>
      </c>
      <c r="I162" s="281">
        <v>2</v>
      </c>
      <c r="J162" s="281">
        <v>2</v>
      </c>
      <c r="K162" s="281">
        <v>2</v>
      </c>
      <c r="L162" s="281">
        <v>2</v>
      </c>
      <c r="M162" s="281">
        <v>2</v>
      </c>
      <c r="N162" s="281">
        <v>2</v>
      </c>
      <c r="O162" s="281">
        <v>2</v>
      </c>
      <c r="P162" s="281">
        <v>2</v>
      </c>
      <c r="Q162" s="281">
        <v>2</v>
      </c>
      <c r="R162" s="281">
        <v>2</v>
      </c>
      <c r="S162" s="281">
        <v>2</v>
      </c>
      <c r="T162" s="281">
        <v>2</v>
      </c>
      <c r="U162" s="367"/>
      <c r="V162" s="212"/>
      <c r="W162" s="212"/>
      <c r="X162" s="281">
        <v>3</v>
      </c>
      <c r="Y162" s="281">
        <v>3</v>
      </c>
      <c r="Z162" s="281">
        <v>3</v>
      </c>
      <c r="AA162" s="281">
        <v>3</v>
      </c>
      <c r="AB162" s="281">
        <v>3</v>
      </c>
      <c r="AC162" s="281">
        <v>3</v>
      </c>
      <c r="AD162" s="281">
        <v>3</v>
      </c>
      <c r="AE162" s="281">
        <v>3</v>
      </c>
      <c r="AF162" s="592">
        <v>2</v>
      </c>
      <c r="AG162" s="281">
        <v>2</v>
      </c>
      <c r="AH162" s="281">
        <v>2</v>
      </c>
      <c r="AI162" s="281">
        <v>2</v>
      </c>
      <c r="AJ162" s="281">
        <v>2</v>
      </c>
      <c r="AK162" s="281">
        <v>2</v>
      </c>
      <c r="AL162" s="281">
        <v>2</v>
      </c>
      <c r="AM162" s="281">
        <v>2</v>
      </c>
      <c r="AN162" s="426"/>
      <c r="AO162" s="426"/>
      <c r="AP162" s="426"/>
      <c r="AQ162" s="426"/>
      <c r="AR162" s="426"/>
      <c r="AS162" s="426"/>
      <c r="AT162" s="426"/>
      <c r="AU162" s="368">
        <v>7</v>
      </c>
      <c r="AV162" s="95"/>
      <c r="AW162" s="95"/>
      <c r="AX162" s="95"/>
      <c r="AY162" s="95"/>
      <c r="AZ162" s="95"/>
      <c r="BA162" s="95"/>
      <c r="BB162" s="95"/>
      <c r="BC162" s="95"/>
      <c r="BD162" s="95"/>
      <c r="BE162" s="381">
        <f>SUM(E162:BD162)</f>
        <v>79</v>
      </c>
      <c r="BF162" s="430"/>
      <c r="BG162" s="106"/>
    </row>
    <row r="163" spans="2:61" ht="15.75" customHeight="1">
      <c r="B163" s="635"/>
      <c r="C163" s="629"/>
      <c r="D163" s="607" t="s">
        <v>315</v>
      </c>
      <c r="E163" s="409"/>
      <c r="F163" s="409"/>
      <c r="G163" s="409"/>
      <c r="H163" s="409"/>
      <c r="I163" s="409"/>
      <c r="J163" s="409"/>
      <c r="K163" s="409"/>
      <c r="L163" s="409"/>
      <c r="M163" s="409"/>
      <c r="N163" s="409"/>
      <c r="O163" s="409"/>
      <c r="P163" s="409"/>
      <c r="Q163" s="409"/>
      <c r="R163" s="409"/>
      <c r="S163" s="409"/>
      <c r="T163" s="409"/>
      <c r="U163" s="367"/>
      <c r="V163" s="212"/>
      <c r="W163" s="212"/>
      <c r="X163" s="409"/>
      <c r="Y163" s="409"/>
      <c r="Z163" s="409"/>
      <c r="AA163" s="409"/>
      <c r="AB163" s="409"/>
      <c r="AC163" s="409"/>
      <c r="AD163" s="409"/>
      <c r="AE163" s="409"/>
      <c r="AF163" s="409"/>
      <c r="AG163" s="409"/>
      <c r="AH163" s="409"/>
      <c r="AI163" s="409"/>
      <c r="AJ163" s="409"/>
      <c r="AK163" s="409"/>
      <c r="AL163" s="409"/>
      <c r="AM163" s="409"/>
      <c r="AN163" s="426"/>
      <c r="AO163" s="426"/>
      <c r="AP163" s="426"/>
      <c r="AQ163" s="426"/>
      <c r="AR163" s="426"/>
      <c r="AS163" s="426"/>
      <c r="AT163" s="426"/>
      <c r="AU163" s="368"/>
      <c r="AV163" s="95"/>
      <c r="AW163" s="95"/>
      <c r="AX163" s="95"/>
      <c r="AY163" s="95"/>
      <c r="AZ163" s="95"/>
      <c r="BA163" s="95"/>
      <c r="BB163" s="95"/>
      <c r="BC163" s="95"/>
      <c r="BD163" s="95"/>
      <c r="BE163" s="563">
        <f t="shared" ref="BE163:BE200" si="5">SUM(E163:BD163)</f>
        <v>0</v>
      </c>
      <c r="BF163" s="430"/>
      <c r="BG163" s="106"/>
    </row>
    <row r="164" spans="2:61" ht="15.75" customHeight="1">
      <c r="B164" s="634" t="s">
        <v>402</v>
      </c>
      <c r="C164" s="628" t="s">
        <v>455</v>
      </c>
      <c r="D164" s="607" t="s">
        <v>314</v>
      </c>
      <c r="E164" s="281">
        <v>3</v>
      </c>
      <c r="F164" s="281">
        <v>3</v>
      </c>
      <c r="G164" s="281">
        <v>3</v>
      </c>
      <c r="H164" s="281">
        <v>3</v>
      </c>
      <c r="I164" s="281">
        <v>3</v>
      </c>
      <c r="J164" s="281">
        <v>3</v>
      </c>
      <c r="K164" s="281">
        <v>3</v>
      </c>
      <c r="L164" s="592">
        <v>2</v>
      </c>
      <c r="M164" s="281">
        <v>2</v>
      </c>
      <c r="N164" s="281">
        <v>2</v>
      </c>
      <c r="O164" s="281">
        <v>2</v>
      </c>
      <c r="P164" s="281">
        <v>2</v>
      </c>
      <c r="Q164" s="281">
        <v>2</v>
      </c>
      <c r="R164" s="281">
        <v>2</v>
      </c>
      <c r="S164" s="281">
        <v>2</v>
      </c>
      <c r="T164" s="281">
        <v>2</v>
      </c>
      <c r="U164" s="367">
        <v>7</v>
      </c>
      <c r="V164" s="212"/>
      <c r="W164" s="212"/>
      <c r="X164" s="281"/>
      <c r="Y164" s="281"/>
      <c r="Z164" s="281"/>
      <c r="AA164" s="281"/>
      <c r="AB164" s="281"/>
      <c r="AC164" s="281"/>
      <c r="AD164" s="281"/>
      <c r="AE164" s="281"/>
      <c r="AF164" s="281"/>
      <c r="AG164" s="281"/>
      <c r="AH164" s="281"/>
      <c r="AI164" s="281"/>
      <c r="AJ164" s="281"/>
      <c r="AK164" s="281"/>
      <c r="AL164" s="281"/>
      <c r="AM164" s="281"/>
      <c r="AN164" s="426"/>
      <c r="AO164" s="426"/>
      <c r="AP164" s="426"/>
      <c r="AQ164" s="426"/>
      <c r="AR164" s="426"/>
      <c r="AS164" s="426"/>
      <c r="AT164" s="426"/>
      <c r="AU164" s="368"/>
      <c r="AV164" s="95"/>
      <c r="AW164" s="95"/>
      <c r="AX164" s="95"/>
      <c r="AY164" s="95"/>
      <c r="AZ164" s="95"/>
      <c r="BA164" s="95"/>
      <c r="BB164" s="95"/>
      <c r="BC164" s="95"/>
      <c r="BD164" s="95"/>
      <c r="BE164" s="563">
        <f t="shared" si="5"/>
        <v>46</v>
      </c>
      <c r="BF164" s="430"/>
      <c r="BG164" s="106"/>
    </row>
    <row r="165" spans="2:61" ht="15.75" customHeight="1">
      <c r="B165" s="635"/>
      <c r="C165" s="629"/>
      <c r="D165" s="607" t="s">
        <v>315</v>
      </c>
      <c r="E165" s="409"/>
      <c r="F165" s="409"/>
      <c r="G165" s="409"/>
      <c r="H165" s="409"/>
      <c r="I165" s="409"/>
      <c r="J165" s="409"/>
      <c r="K165" s="409"/>
      <c r="L165" s="409"/>
      <c r="M165" s="409"/>
      <c r="N165" s="409"/>
      <c r="O165" s="409"/>
      <c r="P165" s="409"/>
      <c r="Q165" s="409"/>
      <c r="R165" s="409"/>
      <c r="S165" s="409"/>
      <c r="T165" s="409"/>
      <c r="U165" s="367"/>
      <c r="V165" s="212"/>
      <c r="W165" s="212"/>
      <c r="X165" s="409"/>
      <c r="Y165" s="409"/>
      <c r="Z165" s="409"/>
      <c r="AA165" s="409"/>
      <c r="AB165" s="409"/>
      <c r="AC165" s="409"/>
      <c r="AD165" s="409"/>
      <c r="AE165" s="409"/>
      <c r="AF165" s="409"/>
      <c r="AG165" s="409"/>
      <c r="AH165" s="409"/>
      <c r="AI165" s="409"/>
      <c r="AJ165" s="409"/>
      <c r="AK165" s="409"/>
      <c r="AL165" s="409"/>
      <c r="AM165" s="409"/>
      <c r="AN165" s="426"/>
      <c r="AO165" s="426"/>
      <c r="AP165" s="426"/>
      <c r="AQ165" s="426"/>
      <c r="AR165" s="426"/>
      <c r="AS165" s="426"/>
      <c r="AT165" s="426"/>
      <c r="AU165" s="368"/>
      <c r="AV165" s="95"/>
      <c r="AW165" s="95"/>
      <c r="AX165" s="95"/>
      <c r="AY165" s="95"/>
      <c r="AZ165" s="95"/>
      <c r="BA165" s="95"/>
      <c r="BB165" s="95"/>
      <c r="BC165" s="95"/>
      <c r="BD165" s="95"/>
      <c r="BE165" s="563">
        <f t="shared" si="5"/>
        <v>0</v>
      </c>
      <c r="BF165" s="430"/>
      <c r="BG165" s="106"/>
    </row>
    <row r="166" spans="2:61" ht="15.75" customHeight="1">
      <c r="B166" s="634" t="s">
        <v>437</v>
      </c>
      <c r="C166" s="628" t="s">
        <v>271</v>
      </c>
      <c r="D166" s="607"/>
      <c r="E166" s="281"/>
      <c r="F166" s="281"/>
      <c r="G166" s="281"/>
      <c r="H166" s="281"/>
      <c r="I166" s="281"/>
      <c r="J166" s="281"/>
      <c r="K166" s="281"/>
      <c r="L166" s="281"/>
      <c r="M166" s="281"/>
      <c r="N166" s="281"/>
      <c r="O166" s="281"/>
      <c r="P166" s="281"/>
      <c r="Q166" s="281"/>
      <c r="R166" s="281"/>
      <c r="S166" s="281"/>
      <c r="T166" s="281"/>
      <c r="U166" s="367"/>
      <c r="V166" s="212"/>
      <c r="W166" s="212"/>
      <c r="X166" s="281">
        <v>3</v>
      </c>
      <c r="Y166" s="281">
        <v>3</v>
      </c>
      <c r="Z166" s="281">
        <v>3</v>
      </c>
      <c r="AA166" s="281">
        <v>3</v>
      </c>
      <c r="AB166" s="281">
        <v>3</v>
      </c>
      <c r="AC166" s="281">
        <v>3</v>
      </c>
      <c r="AD166" s="281">
        <v>3</v>
      </c>
      <c r="AE166" s="281">
        <v>3</v>
      </c>
      <c r="AF166" s="281">
        <v>3</v>
      </c>
      <c r="AG166" s="281">
        <v>3</v>
      </c>
      <c r="AH166" s="281">
        <v>3</v>
      </c>
      <c r="AI166" s="281">
        <v>3</v>
      </c>
      <c r="AJ166" s="281">
        <v>3</v>
      </c>
      <c r="AK166" s="281">
        <v>3</v>
      </c>
      <c r="AL166" s="281">
        <v>3</v>
      </c>
      <c r="AM166" s="281">
        <v>3</v>
      </c>
      <c r="AN166" s="426"/>
      <c r="AO166" s="426"/>
      <c r="AP166" s="426"/>
      <c r="AQ166" s="426"/>
      <c r="AR166" s="426"/>
      <c r="AS166" s="426"/>
      <c r="AT166" s="426"/>
      <c r="AU166" s="368">
        <v>7</v>
      </c>
      <c r="AV166" s="95"/>
      <c r="AW166" s="95"/>
      <c r="AX166" s="95"/>
      <c r="AY166" s="95"/>
      <c r="AZ166" s="95"/>
      <c r="BA166" s="95"/>
      <c r="BB166" s="95"/>
      <c r="BC166" s="95"/>
      <c r="BD166" s="95"/>
      <c r="BE166" s="563">
        <f t="shared" si="5"/>
        <v>55</v>
      </c>
      <c r="BF166" s="430"/>
      <c r="BG166" s="106"/>
    </row>
    <row r="167" spans="2:61" ht="15.75" customHeight="1">
      <c r="B167" s="635"/>
      <c r="C167" s="629"/>
      <c r="D167" s="607"/>
      <c r="E167" s="409"/>
      <c r="F167" s="409"/>
      <c r="G167" s="409"/>
      <c r="H167" s="409"/>
      <c r="I167" s="409"/>
      <c r="J167" s="409"/>
      <c r="K167" s="409"/>
      <c r="L167" s="409"/>
      <c r="M167" s="409"/>
      <c r="N167" s="409"/>
      <c r="O167" s="409"/>
      <c r="P167" s="409"/>
      <c r="Q167" s="409"/>
      <c r="R167" s="409"/>
      <c r="S167" s="409"/>
      <c r="T167" s="409"/>
      <c r="U167" s="367"/>
      <c r="V167" s="212"/>
      <c r="W167" s="212"/>
      <c r="X167" s="409"/>
      <c r="Y167" s="409"/>
      <c r="Z167" s="409"/>
      <c r="AA167" s="409"/>
      <c r="AB167" s="409"/>
      <c r="AC167" s="409"/>
      <c r="AD167" s="409"/>
      <c r="AE167" s="409"/>
      <c r="AF167" s="409"/>
      <c r="AG167" s="409"/>
      <c r="AH167" s="409"/>
      <c r="AI167" s="409"/>
      <c r="AJ167" s="409"/>
      <c r="AK167" s="409"/>
      <c r="AL167" s="409"/>
      <c r="AM167" s="409"/>
      <c r="AN167" s="426"/>
      <c r="AO167" s="426"/>
      <c r="AP167" s="426"/>
      <c r="AQ167" s="426"/>
      <c r="AR167" s="426"/>
      <c r="AS167" s="426"/>
      <c r="AT167" s="426"/>
      <c r="AU167" s="368"/>
      <c r="AV167" s="95"/>
      <c r="AW167" s="95"/>
      <c r="AX167" s="95"/>
      <c r="AY167" s="95"/>
      <c r="AZ167" s="95"/>
      <c r="BA167" s="95"/>
      <c r="BB167" s="95"/>
      <c r="BC167" s="95"/>
      <c r="BD167" s="95"/>
      <c r="BE167" s="563">
        <f t="shared" si="5"/>
        <v>0</v>
      </c>
      <c r="BF167" s="430"/>
      <c r="BG167" s="106"/>
    </row>
    <row r="168" spans="2:61" ht="15.75" customHeight="1">
      <c r="B168" s="679" t="s">
        <v>140</v>
      </c>
      <c r="C168" s="646" t="s">
        <v>327</v>
      </c>
      <c r="D168" s="618"/>
      <c r="E168" s="412"/>
      <c r="F168" s="412"/>
      <c r="G168" s="412"/>
      <c r="H168" s="412"/>
      <c r="I168" s="412"/>
      <c r="J168" s="412"/>
      <c r="K168" s="412"/>
      <c r="L168" s="412"/>
      <c r="M168" s="412"/>
      <c r="N168" s="412"/>
      <c r="O168" s="412"/>
      <c r="P168" s="412"/>
      <c r="Q168" s="412"/>
      <c r="R168" s="412"/>
      <c r="S168" s="412"/>
      <c r="T168" s="412"/>
      <c r="U168" s="367"/>
      <c r="V168" s="212"/>
      <c r="W168" s="212"/>
      <c r="X168" s="412"/>
      <c r="Y168" s="412"/>
      <c r="Z168" s="412"/>
      <c r="AA168" s="412"/>
      <c r="AB168" s="412"/>
      <c r="AC168" s="412"/>
      <c r="AD168" s="412"/>
      <c r="AE168" s="412"/>
      <c r="AF168" s="412"/>
      <c r="AG168" s="412"/>
      <c r="AH168" s="412"/>
      <c r="AI168" s="412"/>
      <c r="AJ168" s="412"/>
      <c r="AK168" s="412"/>
      <c r="AL168" s="412"/>
      <c r="AM168" s="412"/>
      <c r="AN168" s="426"/>
      <c r="AO168" s="426"/>
      <c r="AP168" s="426"/>
      <c r="AQ168" s="426"/>
      <c r="AR168" s="426"/>
      <c r="AS168" s="426"/>
      <c r="AT168" s="426"/>
      <c r="AU168" s="368"/>
      <c r="AV168" s="95"/>
      <c r="AW168" s="95"/>
      <c r="AX168" s="95"/>
      <c r="AY168" s="95"/>
      <c r="AZ168" s="95"/>
      <c r="BA168" s="95"/>
      <c r="BB168" s="95"/>
      <c r="BC168" s="95"/>
      <c r="BD168" s="95"/>
      <c r="BE168" s="563">
        <f t="shared" si="5"/>
        <v>0</v>
      </c>
      <c r="BF168" s="430"/>
      <c r="BG168" s="106"/>
      <c r="BI168" s="12" t="s">
        <v>354</v>
      </c>
    </row>
    <row r="169" spans="2:61" ht="15.75" customHeight="1">
      <c r="B169" s="679"/>
      <c r="C169" s="647"/>
      <c r="D169" s="618"/>
      <c r="E169" s="412"/>
      <c r="F169" s="412"/>
      <c r="G169" s="412"/>
      <c r="H169" s="412"/>
      <c r="I169" s="412"/>
      <c r="J169" s="412"/>
      <c r="K169" s="412"/>
      <c r="L169" s="412"/>
      <c r="M169" s="412"/>
      <c r="N169" s="412"/>
      <c r="O169" s="412"/>
      <c r="P169" s="412"/>
      <c r="Q169" s="412"/>
      <c r="R169" s="412"/>
      <c r="S169" s="412"/>
      <c r="T169" s="412"/>
      <c r="U169" s="367"/>
      <c r="V169" s="212"/>
      <c r="W169" s="212"/>
      <c r="X169" s="412"/>
      <c r="Y169" s="412"/>
      <c r="Z169" s="412"/>
      <c r="AA169" s="412"/>
      <c r="AB169" s="412"/>
      <c r="AC169" s="412"/>
      <c r="AD169" s="412"/>
      <c r="AE169" s="412"/>
      <c r="AF169" s="412"/>
      <c r="AG169" s="412"/>
      <c r="AH169" s="412"/>
      <c r="AI169" s="412"/>
      <c r="AJ169" s="412"/>
      <c r="AK169" s="412"/>
      <c r="AL169" s="412"/>
      <c r="AM169" s="412"/>
      <c r="AN169" s="426"/>
      <c r="AO169" s="426"/>
      <c r="AP169" s="426"/>
      <c r="AQ169" s="426"/>
      <c r="AR169" s="426"/>
      <c r="AS169" s="426"/>
      <c r="AT169" s="426"/>
      <c r="AU169" s="368"/>
      <c r="AV169" s="95"/>
      <c r="AW169" s="95"/>
      <c r="AX169" s="95"/>
      <c r="AY169" s="95"/>
      <c r="AZ169" s="95"/>
      <c r="BA169" s="95"/>
      <c r="BB169" s="95"/>
      <c r="BC169" s="95"/>
      <c r="BD169" s="95"/>
      <c r="BE169" s="563">
        <f t="shared" si="5"/>
        <v>0</v>
      </c>
      <c r="BF169" s="430"/>
      <c r="BG169" s="106"/>
    </row>
    <row r="170" spans="2:61" ht="15.75" customHeight="1">
      <c r="B170" s="630" t="s">
        <v>471</v>
      </c>
      <c r="C170" s="631" t="s">
        <v>363</v>
      </c>
      <c r="D170" s="607" t="s">
        <v>314</v>
      </c>
      <c r="E170" s="281">
        <v>1</v>
      </c>
      <c r="F170" s="281">
        <v>1</v>
      </c>
      <c r="G170" s="281">
        <v>1</v>
      </c>
      <c r="H170" s="281">
        <v>1</v>
      </c>
      <c r="I170" s="281">
        <v>1</v>
      </c>
      <c r="J170" s="281">
        <v>1</v>
      </c>
      <c r="K170" s="281">
        <v>1</v>
      </c>
      <c r="L170" s="281">
        <v>1</v>
      </c>
      <c r="M170" s="281">
        <v>1</v>
      </c>
      <c r="N170" s="281">
        <v>1</v>
      </c>
      <c r="O170" s="281">
        <v>1</v>
      </c>
      <c r="P170" s="281">
        <v>1</v>
      </c>
      <c r="Q170" s="281">
        <v>1</v>
      </c>
      <c r="R170" s="281">
        <v>1</v>
      </c>
      <c r="S170" s="281">
        <v>1</v>
      </c>
      <c r="T170" s="281">
        <v>1</v>
      </c>
      <c r="U170" s="367"/>
      <c r="V170" s="213"/>
      <c r="W170" s="213"/>
      <c r="X170" s="405">
        <v>1</v>
      </c>
      <c r="Y170" s="405">
        <v>1</v>
      </c>
      <c r="Z170" s="405">
        <v>1</v>
      </c>
      <c r="AA170" s="405">
        <v>1</v>
      </c>
      <c r="AB170" s="405">
        <v>1</v>
      </c>
      <c r="AC170" s="405">
        <v>1</v>
      </c>
      <c r="AD170" s="405">
        <v>1</v>
      </c>
      <c r="AE170" s="405">
        <v>1</v>
      </c>
      <c r="AF170" s="405">
        <v>1</v>
      </c>
      <c r="AG170" s="405">
        <v>1</v>
      </c>
      <c r="AH170" s="405">
        <v>1</v>
      </c>
      <c r="AI170" s="405">
        <v>1</v>
      </c>
      <c r="AJ170" s="405">
        <v>1</v>
      </c>
      <c r="AK170" s="405">
        <v>1</v>
      </c>
      <c r="AL170" s="405">
        <v>1</v>
      </c>
      <c r="AM170" s="405">
        <v>1</v>
      </c>
      <c r="AN170" s="426"/>
      <c r="AO170" s="426"/>
      <c r="AP170" s="426"/>
      <c r="AQ170" s="426"/>
      <c r="AR170" s="426"/>
      <c r="AS170" s="426"/>
      <c r="AT170" s="426"/>
      <c r="AU170" s="368"/>
      <c r="AV170" s="95"/>
      <c r="AW170" s="95"/>
      <c r="AX170" s="103"/>
      <c r="AY170" s="103"/>
      <c r="AZ170" s="103"/>
      <c r="BA170" s="103"/>
      <c r="BB170" s="103"/>
      <c r="BC170" s="103"/>
      <c r="BD170" s="103"/>
      <c r="BE170" s="563">
        <f t="shared" si="5"/>
        <v>32</v>
      </c>
      <c r="BF170" s="430"/>
      <c r="BG170" s="128"/>
    </row>
    <row r="171" spans="2:61" ht="15.75" customHeight="1">
      <c r="B171" s="630"/>
      <c r="C171" s="632"/>
      <c r="D171" s="607" t="s">
        <v>315</v>
      </c>
      <c r="E171" s="410"/>
      <c r="F171" s="410"/>
      <c r="G171" s="410"/>
      <c r="H171" s="410"/>
      <c r="I171" s="410"/>
      <c r="J171" s="410"/>
      <c r="K171" s="413"/>
      <c r="L171" s="414"/>
      <c r="M171" s="414"/>
      <c r="N171" s="414"/>
      <c r="O171" s="414"/>
      <c r="P171" s="414"/>
      <c r="Q171" s="414"/>
      <c r="R171" s="414"/>
      <c r="S171" s="414"/>
      <c r="T171" s="414"/>
      <c r="U171" s="367"/>
      <c r="V171" s="213"/>
      <c r="W171" s="213"/>
      <c r="X171" s="414"/>
      <c r="Y171" s="414"/>
      <c r="Z171" s="414"/>
      <c r="AA171" s="414"/>
      <c r="AB171" s="414"/>
      <c r="AC171" s="414"/>
      <c r="AD171" s="414"/>
      <c r="AE171" s="414"/>
      <c r="AF171" s="414"/>
      <c r="AG171" s="414"/>
      <c r="AH171" s="414"/>
      <c r="AI171" s="414"/>
      <c r="AJ171" s="414"/>
      <c r="AK171" s="414"/>
      <c r="AL171" s="414"/>
      <c r="AM171" s="414"/>
      <c r="AN171" s="426"/>
      <c r="AO171" s="426"/>
      <c r="AP171" s="426"/>
      <c r="AQ171" s="426"/>
      <c r="AR171" s="426"/>
      <c r="AS171" s="426"/>
      <c r="AT171" s="426"/>
      <c r="AU171" s="368"/>
      <c r="AV171" s="95"/>
      <c r="AW171" s="95"/>
      <c r="AX171" s="103"/>
      <c r="AY171" s="103"/>
      <c r="AZ171" s="103"/>
      <c r="BA171" s="103"/>
      <c r="BB171" s="103"/>
      <c r="BC171" s="103"/>
      <c r="BD171" s="103"/>
      <c r="BE171" s="563">
        <f t="shared" si="5"/>
        <v>0</v>
      </c>
      <c r="BF171" s="430"/>
      <c r="BG171" s="128"/>
    </row>
    <row r="172" spans="2:61" ht="15.75" customHeight="1">
      <c r="B172" s="630" t="s">
        <v>384</v>
      </c>
      <c r="C172" s="631" t="s">
        <v>364</v>
      </c>
      <c r="D172" s="607" t="s">
        <v>314</v>
      </c>
      <c r="E172" s="281">
        <v>1</v>
      </c>
      <c r="F172" s="281">
        <v>1</v>
      </c>
      <c r="G172" s="281">
        <v>1</v>
      </c>
      <c r="H172" s="281">
        <v>1</v>
      </c>
      <c r="I172" s="281">
        <v>1</v>
      </c>
      <c r="J172" s="281">
        <v>1</v>
      </c>
      <c r="K172" s="281">
        <v>1</v>
      </c>
      <c r="L172" s="281">
        <v>1</v>
      </c>
      <c r="M172" s="281">
        <v>1</v>
      </c>
      <c r="N172" s="281">
        <v>1</v>
      </c>
      <c r="O172" s="281">
        <v>1</v>
      </c>
      <c r="P172" s="281">
        <v>1</v>
      </c>
      <c r="Q172" s="281">
        <v>1</v>
      </c>
      <c r="R172" s="281">
        <v>1</v>
      </c>
      <c r="S172" s="281">
        <v>1</v>
      </c>
      <c r="T172" s="281">
        <v>1</v>
      </c>
      <c r="U172" s="367"/>
      <c r="V172" s="213"/>
      <c r="W172" s="213"/>
      <c r="X172" s="405">
        <v>1</v>
      </c>
      <c r="Y172" s="405">
        <v>1</v>
      </c>
      <c r="Z172" s="405">
        <v>1</v>
      </c>
      <c r="AA172" s="405">
        <v>1</v>
      </c>
      <c r="AB172" s="405">
        <v>1</v>
      </c>
      <c r="AC172" s="405">
        <v>1</v>
      </c>
      <c r="AD172" s="405">
        <v>1</v>
      </c>
      <c r="AE172" s="405">
        <v>1</v>
      </c>
      <c r="AF172" s="405">
        <v>1</v>
      </c>
      <c r="AG172" s="405">
        <v>1</v>
      </c>
      <c r="AH172" s="405">
        <v>1</v>
      </c>
      <c r="AI172" s="405">
        <v>1</v>
      </c>
      <c r="AJ172" s="405">
        <v>1</v>
      </c>
      <c r="AK172" s="405">
        <v>1</v>
      </c>
      <c r="AL172" s="405">
        <v>1</v>
      </c>
      <c r="AM172" s="405">
        <v>1</v>
      </c>
      <c r="AN172" s="426"/>
      <c r="AO172" s="426"/>
      <c r="AP172" s="426"/>
      <c r="AQ172" s="426"/>
      <c r="AR172" s="426"/>
      <c r="AS172" s="426"/>
      <c r="AT172" s="426"/>
      <c r="AU172" s="368"/>
      <c r="AV172" s="95"/>
      <c r="AW172" s="95"/>
      <c r="AX172" s="103"/>
      <c r="AY172" s="103"/>
      <c r="AZ172" s="103"/>
      <c r="BA172" s="103"/>
      <c r="BB172" s="103"/>
      <c r="BC172" s="103"/>
      <c r="BD172" s="103"/>
      <c r="BE172" s="563">
        <f t="shared" si="5"/>
        <v>32</v>
      </c>
      <c r="BF172" s="430"/>
      <c r="BG172" s="128"/>
    </row>
    <row r="173" spans="2:61" ht="15.75" customHeight="1">
      <c r="B173" s="630"/>
      <c r="C173" s="632"/>
      <c r="D173" s="607" t="s">
        <v>315</v>
      </c>
      <c r="E173" s="415"/>
      <c r="F173" s="415"/>
      <c r="G173" s="415"/>
      <c r="H173" s="415"/>
      <c r="I173" s="415"/>
      <c r="J173" s="415"/>
      <c r="K173" s="416"/>
      <c r="L173" s="417"/>
      <c r="M173" s="417"/>
      <c r="N173" s="417"/>
      <c r="O173" s="417"/>
      <c r="P173" s="417"/>
      <c r="Q173" s="417"/>
      <c r="R173" s="417"/>
      <c r="S173" s="417"/>
      <c r="T173" s="417"/>
      <c r="U173" s="367"/>
      <c r="V173" s="213"/>
      <c r="W173" s="213"/>
      <c r="X173" s="417"/>
      <c r="Y173" s="417"/>
      <c r="Z173" s="417"/>
      <c r="AA173" s="419"/>
      <c r="AB173" s="417"/>
      <c r="AC173" s="417"/>
      <c r="AD173" s="417"/>
      <c r="AE173" s="417"/>
      <c r="AF173" s="417"/>
      <c r="AG173" s="417"/>
      <c r="AH173" s="417"/>
      <c r="AI173" s="417"/>
      <c r="AJ173" s="417"/>
      <c r="AK173" s="417"/>
      <c r="AL173" s="417"/>
      <c r="AM173" s="417"/>
      <c r="AN173" s="426"/>
      <c r="AO173" s="426"/>
      <c r="AP173" s="426"/>
      <c r="AQ173" s="426"/>
      <c r="AR173" s="426"/>
      <c r="AS173" s="426"/>
      <c r="AT173" s="426"/>
      <c r="AU173" s="368"/>
      <c r="AV173" s="95"/>
      <c r="AW173" s="95"/>
      <c r="AX173" s="103"/>
      <c r="AY173" s="103"/>
      <c r="AZ173" s="103"/>
      <c r="BA173" s="103"/>
      <c r="BB173" s="103"/>
      <c r="BC173" s="103"/>
      <c r="BD173" s="103"/>
      <c r="BE173" s="563">
        <f t="shared" si="5"/>
        <v>0</v>
      </c>
      <c r="BF173" s="430"/>
      <c r="BG173" s="128"/>
    </row>
    <row r="174" spans="2:61" ht="15.75" customHeight="1">
      <c r="B174" s="630" t="s">
        <v>405</v>
      </c>
      <c r="C174" s="631" t="s">
        <v>372</v>
      </c>
      <c r="D174" s="607" t="s">
        <v>314</v>
      </c>
      <c r="E174" s="281"/>
      <c r="F174" s="281"/>
      <c r="G174" s="281"/>
      <c r="H174" s="281"/>
      <c r="I174" s="281"/>
      <c r="J174" s="281"/>
      <c r="K174" s="281"/>
      <c r="L174" s="281"/>
      <c r="M174" s="281"/>
      <c r="N174" s="281"/>
      <c r="O174" s="281"/>
      <c r="P174" s="281"/>
      <c r="Q174" s="281"/>
      <c r="R174" s="281"/>
      <c r="S174" s="281"/>
      <c r="T174" s="281"/>
      <c r="U174" s="348"/>
      <c r="V174" s="199"/>
      <c r="W174" s="199"/>
      <c r="X174" s="405">
        <v>3</v>
      </c>
      <c r="Y174" s="405">
        <v>3</v>
      </c>
      <c r="Z174" s="405">
        <v>3</v>
      </c>
      <c r="AA174" s="405">
        <v>3</v>
      </c>
      <c r="AB174" s="405">
        <v>3</v>
      </c>
      <c r="AC174" s="405">
        <v>3</v>
      </c>
      <c r="AD174" s="405">
        <v>3</v>
      </c>
      <c r="AE174" s="405">
        <v>3</v>
      </c>
      <c r="AF174" s="405">
        <v>3</v>
      </c>
      <c r="AG174" s="405">
        <v>3</v>
      </c>
      <c r="AH174" s="405">
        <v>3</v>
      </c>
      <c r="AI174" s="405">
        <v>3</v>
      </c>
      <c r="AJ174" s="405">
        <v>3</v>
      </c>
      <c r="AK174" s="405">
        <v>3</v>
      </c>
      <c r="AL174" s="405">
        <v>3</v>
      </c>
      <c r="AM174" s="405">
        <v>3</v>
      </c>
      <c r="AN174" s="427"/>
      <c r="AO174" s="427"/>
      <c r="AP174" s="427"/>
      <c r="AQ174" s="427"/>
      <c r="AR174" s="427"/>
      <c r="AS174" s="427"/>
      <c r="AT174" s="427"/>
      <c r="AU174" s="347">
        <v>7</v>
      </c>
      <c r="AV174" s="383"/>
      <c r="AW174" s="383"/>
      <c r="AX174" s="384"/>
      <c r="AY174" s="384"/>
      <c r="AZ174" s="384"/>
      <c r="BA174" s="384"/>
      <c r="BB174" s="384"/>
      <c r="BC174" s="384"/>
      <c r="BD174" s="384"/>
      <c r="BE174" s="563">
        <f t="shared" si="5"/>
        <v>55</v>
      </c>
      <c r="BF174" s="431"/>
      <c r="BG174" s="128">
        <v>12</v>
      </c>
    </row>
    <row r="175" spans="2:61" ht="15.75" customHeight="1">
      <c r="B175" s="630"/>
      <c r="C175" s="632"/>
      <c r="D175" s="607" t="s">
        <v>315</v>
      </c>
      <c r="E175" s="409"/>
      <c r="F175" s="409"/>
      <c r="G175" s="409"/>
      <c r="H175" s="409"/>
      <c r="I175" s="409"/>
      <c r="J175" s="409"/>
      <c r="K175" s="418"/>
      <c r="L175" s="419"/>
      <c r="M175" s="419"/>
      <c r="N175" s="419"/>
      <c r="O175" s="419"/>
      <c r="P175" s="419"/>
      <c r="Q175" s="419"/>
      <c r="R175" s="419"/>
      <c r="S175" s="419"/>
      <c r="T175" s="419"/>
      <c r="U175" s="348"/>
      <c r="V175" s="199"/>
      <c r="W175" s="199"/>
      <c r="X175" s="419"/>
      <c r="Y175" s="419"/>
      <c r="Z175" s="419"/>
      <c r="AA175" s="419"/>
      <c r="AB175" s="419"/>
      <c r="AC175" s="419"/>
      <c r="AD175" s="419"/>
      <c r="AE175" s="419"/>
      <c r="AF175" s="419"/>
      <c r="AG175" s="419"/>
      <c r="AH175" s="419"/>
      <c r="AI175" s="419"/>
      <c r="AJ175" s="419"/>
      <c r="AK175" s="419"/>
      <c r="AL175" s="419"/>
      <c r="AM175" s="419"/>
      <c r="AN175" s="427"/>
      <c r="AO175" s="427"/>
      <c r="AP175" s="427"/>
      <c r="AQ175" s="427"/>
      <c r="AR175" s="427"/>
      <c r="AS175" s="427"/>
      <c r="AT175" s="427"/>
      <c r="AU175" s="347"/>
      <c r="AV175" s="383"/>
      <c r="AW175" s="383"/>
      <c r="AX175" s="384"/>
      <c r="AY175" s="384"/>
      <c r="AZ175" s="384"/>
      <c r="BA175" s="384"/>
      <c r="BB175" s="384"/>
      <c r="BC175" s="384"/>
      <c r="BD175" s="384"/>
      <c r="BE175" s="563">
        <f t="shared" si="5"/>
        <v>0</v>
      </c>
      <c r="BF175" s="431"/>
      <c r="BG175" s="128"/>
    </row>
    <row r="176" spans="2:61" ht="15.75" customHeight="1">
      <c r="B176" s="630" t="s">
        <v>472</v>
      </c>
      <c r="C176" s="634" t="s">
        <v>438</v>
      </c>
      <c r="D176" s="619"/>
      <c r="E176" s="281">
        <v>3</v>
      </c>
      <c r="F176" s="281">
        <v>3</v>
      </c>
      <c r="G176" s="281">
        <v>3</v>
      </c>
      <c r="H176" s="281">
        <v>3</v>
      </c>
      <c r="I176" s="281">
        <v>3</v>
      </c>
      <c r="J176" s="281">
        <v>3</v>
      </c>
      <c r="K176" s="281">
        <v>3</v>
      </c>
      <c r="L176" s="281">
        <v>3</v>
      </c>
      <c r="M176" s="281">
        <v>3</v>
      </c>
      <c r="N176" s="281">
        <v>3</v>
      </c>
      <c r="O176" s="281">
        <v>3</v>
      </c>
      <c r="P176" s="281">
        <v>3</v>
      </c>
      <c r="Q176" s="281">
        <v>3</v>
      </c>
      <c r="R176" s="281">
        <v>3</v>
      </c>
      <c r="S176" s="281">
        <v>3</v>
      </c>
      <c r="T176" s="281">
        <v>3</v>
      </c>
      <c r="U176" s="348">
        <v>7</v>
      </c>
      <c r="V176" s="199"/>
      <c r="W176" s="199"/>
      <c r="X176" s="405"/>
      <c r="Y176" s="405"/>
      <c r="Z176" s="405"/>
      <c r="AA176" s="405"/>
      <c r="AB176" s="405"/>
      <c r="AC176" s="405"/>
      <c r="AD176" s="405"/>
      <c r="AE176" s="405"/>
      <c r="AF176" s="405"/>
      <c r="AG176" s="405"/>
      <c r="AH176" s="405"/>
      <c r="AI176" s="405"/>
      <c r="AJ176" s="405"/>
      <c r="AK176" s="405"/>
      <c r="AL176" s="405"/>
      <c r="AM176" s="405"/>
      <c r="AN176" s="427"/>
      <c r="AO176" s="427"/>
      <c r="AP176" s="427"/>
      <c r="AQ176" s="427"/>
      <c r="AR176" s="427"/>
      <c r="AS176" s="427"/>
      <c r="AT176" s="427"/>
      <c r="AU176" s="347"/>
      <c r="AV176" s="383"/>
      <c r="AW176" s="383"/>
      <c r="AX176" s="384"/>
      <c r="AY176" s="384"/>
      <c r="AZ176" s="384"/>
      <c r="BA176" s="384"/>
      <c r="BB176" s="384"/>
      <c r="BC176" s="384"/>
      <c r="BD176" s="384"/>
      <c r="BE176" s="563">
        <f t="shared" si="5"/>
        <v>55</v>
      </c>
      <c r="BF176" s="431"/>
      <c r="BG176" s="128">
        <v>48</v>
      </c>
    </row>
    <row r="177" spans="2:59" ht="15.75" customHeight="1">
      <c r="B177" s="630"/>
      <c r="C177" s="635"/>
      <c r="D177" s="619"/>
      <c r="E177" s="409"/>
      <c r="F177" s="409"/>
      <c r="G177" s="409"/>
      <c r="H177" s="409"/>
      <c r="I177" s="409"/>
      <c r="J177" s="409"/>
      <c r="K177" s="418"/>
      <c r="L177" s="419"/>
      <c r="M177" s="419"/>
      <c r="N177" s="419"/>
      <c r="O177" s="419"/>
      <c r="P177" s="419"/>
      <c r="Q177" s="419"/>
      <c r="R177" s="419"/>
      <c r="S177" s="419"/>
      <c r="T177" s="419"/>
      <c r="U177" s="348"/>
      <c r="V177" s="199"/>
      <c r="W177" s="199"/>
      <c r="X177" s="419"/>
      <c r="Y177" s="419"/>
      <c r="Z177" s="419"/>
      <c r="AA177" s="419"/>
      <c r="AB177" s="419"/>
      <c r="AC177" s="419"/>
      <c r="AD177" s="419"/>
      <c r="AE177" s="419"/>
      <c r="AF177" s="419"/>
      <c r="AG177" s="419"/>
      <c r="AH177" s="419"/>
      <c r="AI177" s="419"/>
      <c r="AJ177" s="419"/>
      <c r="AK177" s="419"/>
      <c r="AL177" s="419"/>
      <c r="AM177" s="419"/>
      <c r="AN177" s="427"/>
      <c r="AO177" s="427"/>
      <c r="AP177" s="427"/>
      <c r="AQ177" s="427"/>
      <c r="AR177" s="427"/>
      <c r="AS177" s="427"/>
      <c r="AT177" s="427"/>
      <c r="AU177" s="347"/>
      <c r="AV177" s="383"/>
      <c r="AW177" s="383"/>
      <c r="AX177" s="384"/>
      <c r="AY177" s="384"/>
      <c r="AZ177" s="384"/>
      <c r="BA177" s="384"/>
      <c r="BB177" s="384"/>
      <c r="BC177" s="384"/>
      <c r="BD177" s="384"/>
      <c r="BE177" s="563">
        <f t="shared" si="5"/>
        <v>0</v>
      </c>
      <c r="BF177" s="431"/>
      <c r="BG177" s="128"/>
    </row>
    <row r="178" spans="2:59" ht="15.75" customHeight="1">
      <c r="B178" s="630" t="s">
        <v>473</v>
      </c>
      <c r="C178" s="636" t="s">
        <v>459</v>
      </c>
      <c r="D178" s="619"/>
      <c r="E178" s="391">
        <v>3</v>
      </c>
      <c r="F178" s="391">
        <v>3</v>
      </c>
      <c r="G178" s="391">
        <v>3</v>
      </c>
      <c r="H178" s="391">
        <v>3</v>
      </c>
      <c r="I178" s="391">
        <v>3</v>
      </c>
      <c r="J178" s="391">
        <v>3</v>
      </c>
      <c r="K178" s="391">
        <v>3</v>
      </c>
      <c r="L178" s="391">
        <v>3</v>
      </c>
      <c r="M178" s="391">
        <v>3</v>
      </c>
      <c r="N178" s="391">
        <v>3</v>
      </c>
      <c r="O178" s="391">
        <v>3</v>
      </c>
      <c r="P178" s="391">
        <v>3</v>
      </c>
      <c r="Q178" s="391">
        <v>3</v>
      </c>
      <c r="R178" s="391">
        <v>3</v>
      </c>
      <c r="S178" s="391">
        <v>3</v>
      </c>
      <c r="T178" s="391">
        <v>3</v>
      </c>
      <c r="U178" s="348">
        <v>7</v>
      </c>
      <c r="V178" s="199"/>
      <c r="W178" s="199"/>
      <c r="X178" s="405"/>
      <c r="Y178" s="405"/>
      <c r="Z178" s="405"/>
      <c r="AA178" s="405"/>
      <c r="AB178" s="405"/>
      <c r="AC178" s="405"/>
      <c r="AD178" s="405"/>
      <c r="AE178" s="405"/>
      <c r="AF178" s="405"/>
      <c r="AG178" s="405"/>
      <c r="AH178" s="405"/>
      <c r="AI178" s="405"/>
      <c r="AJ178" s="405"/>
      <c r="AK178" s="405"/>
      <c r="AL178" s="405"/>
      <c r="AM178" s="405"/>
      <c r="AN178" s="427"/>
      <c r="AO178" s="427"/>
      <c r="AP178" s="427"/>
      <c r="AQ178" s="427"/>
      <c r="AR178" s="427"/>
      <c r="AS178" s="427"/>
      <c r="AT178" s="427"/>
      <c r="AU178" s="347"/>
      <c r="AV178" s="383"/>
      <c r="AW178" s="383"/>
      <c r="AX178" s="384"/>
      <c r="AY178" s="384"/>
      <c r="AZ178" s="384"/>
      <c r="BA178" s="384"/>
      <c r="BB178" s="384"/>
      <c r="BC178" s="384"/>
      <c r="BD178" s="384"/>
      <c r="BE178" s="563">
        <f t="shared" si="5"/>
        <v>55</v>
      </c>
      <c r="BF178" s="431"/>
      <c r="BG178" s="128">
        <v>48</v>
      </c>
    </row>
    <row r="179" spans="2:59" ht="15.75" customHeight="1">
      <c r="B179" s="630"/>
      <c r="C179" s="637"/>
      <c r="D179" s="619"/>
      <c r="E179" s="409"/>
      <c r="F179" s="409"/>
      <c r="G179" s="409"/>
      <c r="H179" s="409"/>
      <c r="I179" s="409"/>
      <c r="J179" s="409"/>
      <c r="K179" s="418"/>
      <c r="L179" s="419"/>
      <c r="M179" s="419"/>
      <c r="N179" s="419"/>
      <c r="O179" s="419"/>
      <c r="P179" s="419"/>
      <c r="Q179" s="419"/>
      <c r="R179" s="419"/>
      <c r="S179" s="419"/>
      <c r="T179" s="419"/>
      <c r="U179" s="348"/>
      <c r="V179" s="199"/>
      <c r="W179" s="199"/>
      <c r="X179" s="419"/>
      <c r="Y179" s="419"/>
      <c r="Z179" s="419"/>
      <c r="AA179" s="419"/>
      <c r="AB179" s="419"/>
      <c r="AC179" s="419"/>
      <c r="AD179" s="419"/>
      <c r="AE179" s="419"/>
      <c r="AF179" s="419"/>
      <c r="AG179" s="419"/>
      <c r="AH179" s="419"/>
      <c r="AI179" s="419"/>
      <c r="AJ179" s="419"/>
      <c r="AK179" s="419"/>
      <c r="AL179" s="419"/>
      <c r="AM179" s="419"/>
      <c r="AN179" s="427"/>
      <c r="AO179" s="427"/>
      <c r="AP179" s="427"/>
      <c r="AQ179" s="427"/>
      <c r="AR179" s="427"/>
      <c r="AS179" s="427"/>
      <c r="AT179" s="427"/>
      <c r="AU179" s="347"/>
      <c r="AV179" s="383"/>
      <c r="AW179" s="383"/>
      <c r="AX179" s="384"/>
      <c r="AY179" s="384"/>
      <c r="AZ179" s="384"/>
      <c r="BA179" s="384"/>
      <c r="BB179" s="384"/>
      <c r="BC179" s="384"/>
      <c r="BD179" s="384"/>
      <c r="BE179" s="563">
        <f t="shared" si="5"/>
        <v>0</v>
      </c>
      <c r="BF179" s="431"/>
      <c r="BG179" s="128"/>
    </row>
    <row r="180" spans="2:59" ht="15.75" customHeight="1">
      <c r="B180" s="644" t="s">
        <v>32</v>
      </c>
      <c r="C180" s="646" t="s">
        <v>299</v>
      </c>
      <c r="D180" s="620" t="s">
        <v>141</v>
      </c>
      <c r="E180" s="420"/>
      <c r="F180" s="420"/>
      <c r="G180" s="420"/>
      <c r="H180" s="420"/>
      <c r="I180" s="420"/>
      <c r="J180" s="420"/>
      <c r="K180" s="420"/>
      <c r="L180" s="421"/>
      <c r="M180" s="421"/>
      <c r="N180" s="421"/>
      <c r="O180" s="421"/>
      <c r="P180" s="421"/>
      <c r="Q180" s="421"/>
      <c r="R180" s="421"/>
      <c r="S180" s="421"/>
      <c r="T180" s="421"/>
      <c r="U180" s="348"/>
      <c r="V180" s="199"/>
      <c r="W180" s="199"/>
      <c r="X180" s="421"/>
      <c r="Y180" s="421"/>
      <c r="Z180" s="421"/>
      <c r="AA180" s="421"/>
      <c r="AB180" s="421"/>
      <c r="AC180" s="421"/>
      <c r="AD180" s="421"/>
      <c r="AE180" s="421"/>
      <c r="AF180" s="421"/>
      <c r="AG180" s="421"/>
      <c r="AH180" s="421"/>
      <c r="AI180" s="421"/>
      <c r="AJ180" s="421"/>
      <c r="AK180" s="421"/>
      <c r="AL180" s="421"/>
      <c r="AM180" s="421"/>
      <c r="AN180" s="427"/>
      <c r="AO180" s="427"/>
      <c r="AP180" s="427"/>
      <c r="AQ180" s="427"/>
      <c r="AR180" s="427"/>
      <c r="AS180" s="427"/>
      <c r="AT180" s="427"/>
      <c r="AU180" s="347"/>
      <c r="AV180" s="383"/>
      <c r="AW180" s="383"/>
      <c r="AX180" s="384"/>
      <c r="AY180" s="384"/>
      <c r="AZ180" s="384"/>
      <c r="BA180" s="384"/>
      <c r="BB180" s="384"/>
      <c r="BC180" s="384"/>
      <c r="BD180" s="384"/>
      <c r="BE180" s="563">
        <f t="shared" si="5"/>
        <v>0</v>
      </c>
      <c r="BF180" s="431"/>
      <c r="BG180" s="104"/>
    </row>
    <row r="181" spans="2:59" ht="15.75" customHeight="1">
      <c r="B181" s="645"/>
      <c r="C181" s="647"/>
      <c r="D181" s="620" t="s">
        <v>142</v>
      </c>
      <c r="E181" s="422"/>
      <c r="F181" s="422"/>
      <c r="G181" s="422"/>
      <c r="H181" s="422"/>
      <c r="I181" s="422"/>
      <c r="J181" s="422"/>
      <c r="K181" s="422"/>
      <c r="L181" s="423"/>
      <c r="M181" s="423"/>
      <c r="N181" s="423"/>
      <c r="O181" s="423"/>
      <c r="P181" s="423"/>
      <c r="Q181" s="423"/>
      <c r="R181" s="423"/>
      <c r="S181" s="423"/>
      <c r="T181" s="423"/>
      <c r="U181" s="348"/>
      <c r="V181" s="199"/>
      <c r="W181" s="199"/>
      <c r="X181" s="423"/>
      <c r="Y181" s="423"/>
      <c r="Z181" s="423"/>
      <c r="AA181" s="423"/>
      <c r="AB181" s="423"/>
      <c r="AC181" s="423"/>
      <c r="AD181" s="423"/>
      <c r="AE181" s="423"/>
      <c r="AF181" s="423"/>
      <c r="AG181" s="423"/>
      <c r="AH181" s="423"/>
      <c r="AI181" s="423"/>
      <c r="AJ181" s="423"/>
      <c r="AK181" s="423"/>
      <c r="AL181" s="423"/>
      <c r="AM181" s="423"/>
      <c r="AN181" s="427"/>
      <c r="AO181" s="427"/>
      <c r="AP181" s="427"/>
      <c r="AQ181" s="427"/>
      <c r="AR181" s="427"/>
      <c r="AS181" s="427"/>
      <c r="AT181" s="427"/>
      <c r="AU181" s="347"/>
      <c r="AV181" s="383"/>
      <c r="AW181" s="383"/>
      <c r="AX181" s="384"/>
      <c r="AY181" s="384"/>
      <c r="AZ181" s="384"/>
      <c r="BA181" s="384"/>
      <c r="BB181" s="384"/>
      <c r="BC181" s="384"/>
      <c r="BD181" s="384"/>
      <c r="BE181" s="563">
        <f t="shared" si="5"/>
        <v>0</v>
      </c>
      <c r="BF181" s="431"/>
      <c r="BG181" s="104"/>
    </row>
    <row r="182" spans="2:59" ht="15.75" customHeight="1">
      <c r="B182" s="643" t="s">
        <v>143</v>
      </c>
      <c r="C182" s="643" t="s">
        <v>94</v>
      </c>
      <c r="D182" s="621" t="s">
        <v>137</v>
      </c>
      <c r="E182" s="394"/>
      <c r="F182" s="394"/>
      <c r="G182" s="394"/>
      <c r="H182" s="394"/>
      <c r="I182" s="394"/>
      <c r="J182" s="394"/>
      <c r="K182" s="394"/>
      <c r="L182" s="394"/>
      <c r="M182" s="394"/>
      <c r="N182" s="394"/>
      <c r="O182" s="394"/>
      <c r="P182" s="394"/>
      <c r="Q182" s="394"/>
      <c r="R182" s="394"/>
      <c r="S182" s="394"/>
      <c r="T182" s="394"/>
      <c r="U182" s="348"/>
      <c r="V182" s="199"/>
      <c r="W182" s="198"/>
      <c r="X182" s="394"/>
      <c r="Y182" s="394"/>
      <c r="Z182" s="394"/>
      <c r="AA182" s="394"/>
      <c r="AB182" s="394"/>
      <c r="AC182" s="394"/>
      <c r="AD182" s="394"/>
      <c r="AE182" s="394"/>
      <c r="AF182" s="394"/>
      <c r="AG182" s="394"/>
      <c r="AH182" s="394"/>
      <c r="AI182" s="394"/>
      <c r="AJ182" s="394"/>
      <c r="AK182" s="394"/>
      <c r="AL182" s="394"/>
      <c r="AM182" s="394"/>
      <c r="AN182" s="427"/>
      <c r="AO182" s="427"/>
      <c r="AP182" s="427"/>
      <c r="AQ182" s="427"/>
      <c r="AR182" s="427"/>
      <c r="AS182" s="427"/>
      <c r="AT182" s="427"/>
      <c r="AU182" s="347"/>
      <c r="AV182" s="383"/>
      <c r="AW182" s="383"/>
      <c r="AX182" s="383"/>
      <c r="AY182" s="383"/>
      <c r="AZ182" s="383"/>
      <c r="BA182" s="383"/>
      <c r="BB182" s="383"/>
      <c r="BC182" s="383"/>
      <c r="BD182" s="383"/>
      <c r="BE182" s="563">
        <f t="shared" si="5"/>
        <v>0</v>
      </c>
      <c r="BF182" s="431"/>
      <c r="BG182" s="130"/>
    </row>
    <row r="183" spans="2:59" ht="15.75" customHeight="1">
      <c r="B183" s="643"/>
      <c r="C183" s="643"/>
      <c r="D183" s="621" t="s">
        <v>138</v>
      </c>
      <c r="E183" s="394"/>
      <c r="F183" s="394"/>
      <c r="G183" s="394"/>
      <c r="H183" s="394"/>
      <c r="I183" s="394"/>
      <c r="J183" s="394"/>
      <c r="K183" s="388"/>
      <c r="L183" s="424"/>
      <c r="M183" s="424"/>
      <c r="N183" s="424"/>
      <c r="O183" s="424"/>
      <c r="P183" s="424"/>
      <c r="Q183" s="424"/>
      <c r="R183" s="424"/>
      <c r="S183" s="424"/>
      <c r="T183" s="424"/>
      <c r="U183" s="348"/>
      <c r="V183" s="199"/>
      <c r="W183" s="198"/>
      <c r="X183" s="424"/>
      <c r="Y183" s="424"/>
      <c r="Z183" s="424"/>
      <c r="AA183" s="424"/>
      <c r="AB183" s="424"/>
      <c r="AC183" s="424"/>
      <c r="AD183" s="424"/>
      <c r="AE183" s="424"/>
      <c r="AF183" s="424"/>
      <c r="AG183" s="424"/>
      <c r="AH183" s="424"/>
      <c r="AI183" s="424"/>
      <c r="AJ183" s="424"/>
      <c r="AK183" s="424"/>
      <c r="AL183" s="424"/>
      <c r="AM183" s="424"/>
      <c r="AN183" s="427"/>
      <c r="AO183" s="427"/>
      <c r="AP183" s="427"/>
      <c r="AQ183" s="427"/>
      <c r="AR183" s="427"/>
      <c r="AS183" s="427"/>
      <c r="AT183" s="427"/>
      <c r="AU183" s="347"/>
      <c r="AV183" s="383"/>
      <c r="AW183" s="383"/>
      <c r="AX183" s="383"/>
      <c r="AY183" s="383"/>
      <c r="AZ183" s="383"/>
      <c r="BA183" s="383"/>
      <c r="BB183" s="383"/>
      <c r="BC183" s="383"/>
      <c r="BD183" s="383"/>
      <c r="BE183" s="563">
        <f t="shared" si="5"/>
        <v>0</v>
      </c>
      <c r="BF183" s="431"/>
      <c r="BG183" s="130"/>
    </row>
    <row r="184" spans="2:59" ht="15.75" customHeight="1">
      <c r="B184" s="643" t="s">
        <v>388</v>
      </c>
      <c r="C184" s="643" t="s">
        <v>389</v>
      </c>
      <c r="D184" s="621"/>
      <c r="E184" s="394"/>
      <c r="F184" s="394"/>
      <c r="G184" s="394"/>
      <c r="H184" s="394"/>
      <c r="I184" s="394"/>
      <c r="J184" s="394"/>
      <c r="K184" s="388"/>
      <c r="L184" s="424"/>
      <c r="M184" s="424"/>
      <c r="N184" s="424"/>
      <c r="O184" s="424"/>
      <c r="P184" s="424"/>
      <c r="Q184" s="424"/>
      <c r="R184" s="424"/>
      <c r="S184" s="424"/>
      <c r="T184" s="424"/>
      <c r="U184" s="348"/>
      <c r="V184" s="199"/>
      <c r="W184" s="198"/>
      <c r="X184" s="424"/>
      <c r="Y184" s="424"/>
      <c r="Z184" s="424"/>
      <c r="AA184" s="424"/>
      <c r="AB184" s="424"/>
      <c r="AC184" s="424"/>
      <c r="AD184" s="424"/>
      <c r="AE184" s="424"/>
      <c r="AF184" s="424"/>
      <c r="AG184" s="424"/>
      <c r="AH184" s="424"/>
      <c r="AI184" s="424"/>
      <c r="AJ184" s="424"/>
      <c r="AK184" s="424"/>
      <c r="AL184" s="424"/>
      <c r="AM184" s="424"/>
      <c r="AN184" s="427"/>
      <c r="AO184" s="427"/>
      <c r="AP184" s="427"/>
      <c r="AQ184" s="427"/>
      <c r="AR184" s="427"/>
      <c r="AS184" s="427"/>
      <c r="AT184" s="427"/>
      <c r="AU184" s="347"/>
      <c r="AV184" s="383"/>
      <c r="AW184" s="383"/>
      <c r="AX184" s="383"/>
      <c r="AY184" s="383"/>
      <c r="AZ184" s="383"/>
      <c r="BA184" s="383"/>
      <c r="BB184" s="383"/>
      <c r="BC184" s="383"/>
      <c r="BD184" s="383"/>
      <c r="BE184" s="563">
        <f t="shared" si="5"/>
        <v>0</v>
      </c>
      <c r="BF184" s="431"/>
      <c r="BG184" s="130"/>
    </row>
    <row r="185" spans="2:59" ht="49.5" customHeight="1">
      <c r="B185" s="643"/>
      <c r="C185" s="643"/>
      <c r="D185" s="621"/>
      <c r="E185" s="394"/>
      <c r="F185" s="394"/>
      <c r="G185" s="394"/>
      <c r="H185" s="394"/>
      <c r="I185" s="394"/>
      <c r="J185" s="394"/>
      <c r="K185" s="388"/>
      <c r="L185" s="424"/>
      <c r="M185" s="424"/>
      <c r="N185" s="424"/>
      <c r="O185" s="424"/>
      <c r="P185" s="424"/>
      <c r="Q185" s="424"/>
      <c r="R185" s="424"/>
      <c r="S185" s="424"/>
      <c r="T185" s="424"/>
      <c r="U185" s="348"/>
      <c r="V185" s="199"/>
      <c r="W185" s="198"/>
      <c r="X185" s="424"/>
      <c r="Y185" s="424"/>
      <c r="Z185" s="424"/>
      <c r="AA185" s="424"/>
      <c r="AB185" s="424"/>
      <c r="AC185" s="424"/>
      <c r="AD185" s="424"/>
      <c r="AE185" s="424"/>
      <c r="AF185" s="424"/>
      <c r="AG185" s="424"/>
      <c r="AH185" s="424"/>
      <c r="AI185" s="424"/>
      <c r="AJ185" s="424"/>
      <c r="AK185" s="424"/>
      <c r="AL185" s="424"/>
      <c r="AM185" s="424"/>
      <c r="AN185" s="427"/>
      <c r="AO185" s="427"/>
      <c r="AP185" s="427"/>
      <c r="AQ185" s="427"/>
      <c r="AR185" s="427"/>
      <c r="AS185" s="427"/>
      <c r="AT185" s="427"/>
      <c r="AU185" s="347"/>
      <c r="AV185" s="383"/>
      <c r="AW185" s="383"/>
      <c r="AX185" s="383"/>
      <c r="AY185" s="383"/>
      <c r="AZ185" s="383"/>
      <c r="BA185" s="383"/>
      <c r="BB185" s="383"/>
      <c r="BC185" s="383"/>
      <c r="BD185" s="383"/>
      <c r="BE185" s="563">
        <f t="shared" si="5"/>
        <v>0</v>
      </c>
      <c r="BF185" s="431"/>
      <c r="BG185" s="130"/>
    </row>
    <row r="186" spans="2:59" ht="15.75" customHeight="1">
      <c r="B186" s="642" t="s">
        <v>25</v>
      </c>
      <c r="C186" s="642" t="s">
        <v>361</v>
      </c>
      <c r="D186" s="607" t="s">
        <v>314</v>
      </c>
      <c r="E186" s="402">
        <v>4</v>
      </c>
      <c r="F186" s="402">
        <v>4</v>
      </c>
      <c r="G186" s="402">
        <v>4</v>
      </c>
      <c r="H186" s="402">
        <v>4</v>
      </c>
      <c r="I186" s="402">
        <v>4</v>
      </c>
      <c r="J186" s="402">
        <v>4</v>
      </c>
      <c r="K186" s="402">
        <v>4</v>
      </c>
      <c r="L186" s="402">
        <v>4</v>
      </c>
      <c r="M186" s="402"/>
      <c r="N186" s="402"/>
      <c r="O186" s="402"/>
      <c r="P186" s="402"/>
      <c r="Q186" s="402"/>
      <c r="R186" s="402"/>
      <c r="S186" s="402"/>
      <c r="T186" s="402"/>
      <c r="U186" s="348"/>
      <c r="V186" s="199"/>
      <c r="W186" s="198"/>
      <c r="X186" s="402"/>
      <c r="Y186" s="402"/>
      <c r="Z186" s="402"/>
      <c r="AA186" s="402"/>
      <c r="AB186" s="402"/>
      <c r="AC186" s="402"/>
      <c r="AD186" s="402"/>
      <c r="AE186" s="402"/>
      <c r="AF186" s="402"/>
      <c r="AG186" s="402"/>
      <c r="AH186" s="402"/>
      <c r="AI186" s="402"/>
      <c r="AJ186" s="402"/>
      <c r="AK186" s="402"/>
      <c r="AL186" s="402"/>
      <c r="AM186" s="402"/>
      <c r="AN186" s="427"/>
      <c r="AO186" s="427"/>
      <c r="AP186" s="427"/>
      <c r="AQ186" s="427"/>
      <c r="AR186" s="427"/>
      <c r="AS186" s="427"/>
      <c r="AT186" s="427"/>
      <c r="AU186" s="347"/>
      <c r="AV186" s="383"/>
      <c r="AW186" s="383"/>
      <c r="AX186" s="383"/>
      <c r="AY186" s="383"/>
      <c r="AZ186" s="383"/>
      <c r="BA186" s="383"/>
      <c r="BB186" s="383"/>
      <c r="BC186" s="383"/>
      <c r="BD186" s="383"/>
      <c r="BE186" s="563">
        <f t="shared" si="5"/>
        <v>32</v>
      </c>
      <c r="BF186" s="431"/>
      <c r="BG186" s="130"/>
    </row>
    <row r="187" spans="2:59" ht="39.75" customHeight="1">
      <c r="B187" s="642"/>
      <c r="C187" s="642"/>
      <c r="D187" s="607" t="s">
        <v>315</v>
      </c>
      <c r="E187" s="401"/>
      <c r="F187" s="401"/>
      <c r="G187" s="401"/>
      <c r="H187" s="401"/>
      <c r="I187" s="401"/>
      <c r="J187" s="401"/>
      <c r="K187" s="401"/>
      <c r="L187" s="401"/>
      <c r="M187" s="401"/>
      <c r="N187" s="401"/>
      <c r="O187" s="401"/>
      <c r="P187" s="401"/>
      <c r="Q187" s="401"/>
      <c r="R187" s="401"/>
      <c r="S187" s="401"/>
      <c r="T187" s="401"/>
      <c r="U187" s="348"/>
      <c r="V187" s="199"/>
      <c r="W187" s="198"/>
      <c r="X187" s="401"/>
      <c r="Y187" s="401"/>
      <c r="Z187" s="401"/>
      <c r="AA187" s="401"/>
      <c r="AB187" s="401"/>
      <c r="AC187" s="401"/>
      <c r="AD187" s="401"/>
      <c r="AE187" s="401"/>
      <c r="AF187" s="401"/>
      <c r="AG187" s="401"/>
      <c r="AH187" s="401"/>
      <c r="AI187" s="401"/>
      <c r="AJ187" s="401"/>
      <c r="AK187" s="401"/>
      <c r="AL187" s="401"/>
      <c r="AM187" s="401"/>
      <c r="AN187" s="427"/>
      <c r="AO187" s="427"/>
      <c r="AP187" s="427"/>
      <c r="AQ187" s="427"/>
      <c r="AR187" s="427"/>
      <c r="AS187" s="427"/>
      <c r="AT187" s="427"/>
      <c r="AU187" s="347"/>
      <c r="AV187" s="383"/>
      <c r="AW187" s="383"/>
      <c r="AX187" s="383"/>
      <c r="AY187" s="383"/>
      <c r="AZ187" s="383"/>
      <c r="BA187" s="383"/>
      <c r="BB187" s="383"/>
      <c r="BC187" s="383"/>
      <c r="BD187" s="383"/>
      <c r="BE187" s="563">
        <f t="shared" si="5"/>
        <v>0</v>
      </c>
      <c r="BF187" s="431"/>
      <c r="BG187" s="130"/>
    </row>
    <row r="188" spans="2:59" ht="15.75" customHeight="1">
      <c r="B188" s="642" t="s">
        <v>360</v>
      </c>
      <c r="C188" s="636" t="s">
        <v>362</v>
      </c>
      <c r="D188" s="607" t="s">
        <v>314</v>
      </c>
      <c r="E188" s="402">
        <v>9</v>
      </c>
      <c r="F188" s="402">
        <v>9</v>
      </c>
      <c r="G188" s="402">
        <v>9</v>
      </c>
      <c r="H188" s="402">
        <v>9</v>
      </c>
      <c r="I188" s="402">
        <v>9</v>
      </c>
      <c r="J188" s="402">
        <v>9</v>
      </c>
      <c r="K188" s="402">
        <v>9</v>
      </c>
      <c r="L188" s="402">
        <v>9</v>
      </c>
      <c r="M188" s="402">
        <v>9</v>
      </c>
      <c r="N188" s="402">
        <v>9</v>
      </c>
      <c r="O188" s="402">
        <v>9</v>
      </c>
      <c r="P188" s="402">
        <v>9</v>
      </c>
      <c r="Q188" s="402">
        <v>9</v>
      </c>
      <c r="R188" s="402">
        <v>9</v>
      </c>
      <c r="S188" s="402">
        <v>9</v>
      </c>
      <c r="T188" s="402">
        <v>9</v>
      </c>
      <c r="U188" s="348"/>
      <c r="V188" s="199"/>
      <c r="W188" s="198"/>
      <c r="X188" s="402">
        <v>9</v>
      </c>
      <c r="Y188" s="402">
        <v>9</v>
      </c>
      <c r="Z188" s="402">
        <v>9</v>
      </c>
      <c r="AA188" s="402">
        <v>9</v>
      </c>
      <c r="AB188" s="402">
        <v>9</v>
      </c>
      <c r="AC188" s="402">
        <v>9</v>
      </c>
      <c r="AD188" s="402">
        <v>9</v>
      </c>
      <c r="AE188" s="402">
        <v>9</v>
      </c>
      <c r="AF188" s="402">
        <v>9</v>
      </c>
      <c r="AG188" s="402">
        <v>9</v>
      </c>
      <c r="AH188" s="402">
        <v>9</v>
      </c>
      <c r="AI188" s="402">
        <v>9</v>
      </c>
      <c r="AJ188" s="402">
        <v>9</v>
      </c>
      <c r="AK188" s="402">
        <v>9</v>
      </c>
      <c r="AL188" s="402">
        <v>9</v>
      </c>
      <c r="AM188" s="402">
        <v>9</v>
      </c>
      <c r="AN188" s="427"/>
      <c r="AO188" s="427"/>
      <c r="AP188" s="427"/>
      <c r="AQ188" s="427"/>
      <c r="AR188" s="427"/>
      <c r="AS188" s="427"/>
      <c r="AT188" s="427"/>
      <c r="AU188" s="347"/>
      <c r="AV188" s="383"/>
      <c r="AW188" s="383"/>
      <c r="AX188" s="383"/>
      <c r="AY188" s="383"/>
      <c r="AZ188" s="383"/>
      <c r="BA188" s="383"/>
      <c r="BB188" s="383"/>
      <c r="BC188" s="383"/>
      <c r="BD188" s="383"/>
      <c r="BE188" s="563">
        <f t="shared" si="5"/>
        <v>288</v>
      </c>
      <c r="BF188" s="431"/>
      <c r="BG188" s="130"/>
    </row>
    <row r="189" spans="2:59" ht="40.5" customHeight="1">
      <c r="B189" s="642"/>
      <c r="C189" s="637"/>
      <c r="D189" s="607" t="s">
        <v>315</v>
      </c>
      <c r="E189" s="401"/>
      <c r="F189" s="401"/>
      <c r="G189" s="401"/>
      <c r="H189" s="401"/>
      <c r="I189" s="401"/>
      <c r="J189" s="401"/>
      <c r="K189" s="401"/>
      <c r="L189" s="401"/>
      <c r="M189" s="401"/>
      <c r="N189" s="401"/>
      <c r="O189" s="401"/>
      <c r="P189" s="401"/>
      <c r="Q189" s="401"/>
      <c r="R189" s="401"/>
      <c r="S189" s="401"/>
      <c r="T189" s="401"/>
      <c r="U189" s="348"/>
      <c r="V189" s="199"/>
      <c r="W189" s="198"/>
      <c r="X189" s="401"/>
      <c r="Y189" s="401"/>
      <c r="Z189" s="401"/>
      <c r="AA189" s="401"/>
      <c r="AB189" s="401"/>
      <c r="AC189" s="401"/>
      <c r="AD189" s="401"/>
      <c r="AE189" s="401"/>
      <c r="AF189" s="401"/>
      <c r="AG189" s="401"/>
      <c r="AH189" s="401"/>
      <c r="AI189" s="401"/>
      <c r="AJ189" s="401"/>
      <c r="AK189" s="401"/>
      <c r="AL189" s="401"/>
      <c r="AM189" s="401"/>
      <c r="AN189" s="427"/>
      <c r="AO189" s="427"/>
      <c r="AP189" s="427"/>
      <c r="AQ189" s="427"/>
      <c r="AR189" s="427"/>
      <c r="AS189" s="427"/>
      <c r="AT189" s="427"/>
      <c r="AU189" s="347"/>
      <c r="AV189" s="383"/>
      <c r="AW189" s="383"/>
      <c r="AX189" s="383"/>
      <c r="AY189" s="383"/>
      <c r="AZ189" s="383"/>
      <c r="BA189" s="383"/>
      <c r="BB189" s="383"/>
      <c r="BC189" s="383"/>
      <c r="BD189" s="383"/>
      <c r="BE189" s="563">
        <f t="shared" si="5"/>
        <v>0</v>
      </c>
      <c r="BF189" s="431"/>
      <c r="BG189" s="130"/>
    </row>
    <row r="190" spans="2:59" ht="15.75" customHeight="1">
      <c r="B190" s="609" t="s">
        <v>24</v>
      </c>
      <c r="C190" s="609" t="s">
        <v>338</v>
      </c>
      <c r="D190" s="622"/>
      <c r="E190" s="402"/>
      <c r="F190" s="402"/>
      <c r="G190" s="402"/>
      <c r="H190" s="402"/>
      <c r="I190" s="402"/>
      <c r="J190" s="402"/>
      <c r="K190" s="402"/>
      <c r="L190" s="402"/>
      <c r="M190" s="402">
        <v>6</v>
      </c>
      <c r="N190" s="402">
        <v>6</v>
      </c>
      <c r="O190" s="402">
        <v>6</v>
      </c>
      <c r="P190" s="402">
        <v>6</v>
      </c>
      <c r="Q190" s="402">
        <v>6</v>
      </c>
      <c r="R190" s="402">
        <v>6</v>
      </c>
      <c r="S190" s="402">
        <v>6</v>
      </c>
      <c r="T190" s="402">
        <v>6</v>
      </c>
      <c r="U190" s="348"/>
      <c r="V190" s="199"/>
      <c r="W190" s="198"/>
      <c r="X190" s="402">
        <v>6</v>
      </c>
      <c r="Y190" s="402">
        <v>6</v>
      </c>
      <c r="Z190" s="402">
        <v>6</v>
      </c>
      <c r="AA190" s="402">
        <v>6</v>
      </c>
      <c r="AB190" s="402">
        <v>6</v>
      </c>
      <c r="AC190" s="402">
        <v>6</v>
      </c>
      <c r="AD190" s="402">
        <v>6</v>
      </c>
      <c r="AE190" s="402">
        <v>6</v>
      </c>
      <c r="AF190" s="402">
        <v>6</v>
      </c>
      <c r="AG190" s="402">
        <v>6</v>
      </c>
      <c r="AH190" s="402">
        <v>6</v>
      </c>
      <c r="AI190" s="402">
        <v>6</v>
      </c>
      <c r="AJ190" s="402">
        <v>6</v>
      </c>
      <c r="AK190" s="402">
        <v>6</v>
      </c>
      <c r="AL190" s="402">
        <v>6</v>
      </c>
      <c r="AM190" s="402">
        <v>6</v>
      </c>
      <c r="AN190" s="427"/>
      <c r="AO190" s="427"/>
      <c r="AP190" s="427"/>
      <c r="AQ190" s="427"/>
      <c r="AR190" s="427"/>
      <c r="AS190" s="427"/>
      <c r="AT190" s="427"/>
      <c r="AU190" s="347"/>
      <c r="AV190" s="383"/>
      <c r="AW190" s="383"/>
      <c r="AX190" s="383"/>
      <c r="AY190" s="383"/>
      <c r="AZ190" s="383"/>
      <c r="BA190" s="383"/>
      <c r="BB190" s="383"/>
      <c r="BC190" s="383"/>
      <c r="BD190" s="383"/>
      <c r="BE190" s="563">
        <f t="shared" si="5"/>
        <v>144</v>
      </c>
      <c r="BF190" s="431"/>
      <c r="BG190" s="130"/>
    </row>
    <row r="191" spans="2:59" ht="15.75" customHeight="1">
      <c r="B191" s="609" t="s">
        <v>23</v>
      </c>
      <c r="C191" s="589" t="s">
        <v>101</v>
      </c>
      <c r="D191" s="622"/>
      <c r="E191" s="402"/>
      <c r="F191" s="402"/>
      <c r="G191" s="402"/>
      <c r="H191" s="402"/>
      <c r="I191" s="402"/>
      <c r="J191" s="402"/>
      <c r="K191" s="402"/>
      <c r="L191" s="402"/>
      <c r="M191" s="402"/>
      <c r="N191" s="402"/>
      <c r="O191" s="402"/>
      <c r="P191" s="402"/>
      <c r="Q191" s="402"/>
      <c r="R191" s="402"/>
      <c r="S191" s="402"/>
      <c r="T191" s="402"/>
      <c r="U191" s="348"/>
      <c r="V191" s="199"/>
      <c r="W191" s="198"/>
      <c r="X191" s="402"/>
      <c r="Y191" s="402"/>
      <c r="Z191" s="402"/>
      <c r="AA191" s="402"/>
      <c r="AB191" s="402"/>
      <c r="AC191" s="402"/>
      <c r="AD191" s="402"/>
      <c r="AE191" s="402"/>
      <c r="AF191" s="402"/>
      <c r="AG191" s="402"/>
      <c r="AH191" s="402"/>
      <c r="AI191" s="402"/>
      <c r="AJ191" s="402"/>
      <c r="AK191" s="402"/>
      <c r="AL191" s="402"/>
      <c r="AM191" s="402"/>
      <c r="AN191" s="427"/>
      <c r="AO191" s="427"/>
      <c r="AP191" s="427"/>
      <c r="AQ191" s="427"/>
      <c r="AR191" s="427"/>
      <c r="AS191" s="427"/>
      <c r="AT191" s="427"/>
      <c r="AU191" s="347"/>
      <c r="AV191" s="383"/>
      <c r="AW191" s="383"/>
      <c r="AX191" s="383"/>
      <c r="AY191" s="383"/>
      <c r="AZ191" s="383"/>
      <c r="BA191" s="383"/>
      <c r="BB191" s="383"/>
      <c r="BC191" s="383"/>
      <c r="BD191" s="383"/>
      <c r="BE191" s="563">
        <f t="shared" si="5"/>
        <v>0</v>
      </c>
      <c r="BF191" s="431"/>
      <c r="BG191" s="130"/>
    </row>
    <row r="192" spans="2:59" ht="15.75" customHeight="1">
      <c r="B192" s="643" t="s">
        <v>457</v>
      </c>
      <c r="C192" s="643" t="s">
        <v>370</v>
      </c>
      <c r="D192" s="621"/>
      <c r="E192" s="394"/>
      <c r="F192" s="394"/>
      <c r="G192" s="394"/>
      <c r="H192" s="394"/>
      <c r="I192" s="394"/>
      <c r="J192" s="394"/>
      <c r="K192" s="388"/>
      <c r="L192" s="424"/>
      <c r="M192" s="424"/>
      <c r="N192" s="424"/>
      <c r="O192" s="424"/>
      <c r="P192" s="424"/>
      <c r="Q192" s="424"/>
      <c r="R192" s="424"/>
      <c r="S192" s="424"/>
      <c r="T192" s="424"/>
      <c r="U192" s="348"/>
      <c r="V192" s="199"/>
      <c r="W192" s="198"/>
      <c r="X192" s="424"/>
      <c r="Y192" s="424"/>
      <c r="Z192" s="424"/>
      <c r="AA192" s="424"/>
      <c r="AB192" s="424"/>
      <c r="AC192" s="424"/>
      <c r="AD192" s="424"/>
      <c r="AE192" s="424"/>
      <c r="AF192" s="424"/>
      <c r="AG192" s="424"/>
      <c r="AH192" s="424"/>
      <c r="AI192" s="424"/>
      <c r="AJ192" s="424"/>
      <c r="AK192" s="424"/>
      <c r="AL192" s="424"/>
      <c r="AM192" s="424"/>
      <c r="AN192" s="427"/>
      <c r="AO192" s="427"/>
      <c r="AP192" s="427"/>
      <c r="AQ192" s="427"/>
      <c r="AR192" s="427"/>
      <c r="AS192" s="427"/>
      <c r="AT192" s="427"/>
      <c r="AU192" s="347"/>
      <c r="AV192" s="383"/>
      <c r="AW192" s="383"/>
      <c r="AX192" s="383"/>
      <c r="AY192" s="383"/>
      <c r="AZ192" s="383"/>
      <c r="BA192" s="383"/>
      <c r="BB192" s="383"/>
      <c r="BC192" s="383"/>
      <c r="BD192" s="383"/>
      <c r="BE192" s="563">
        <f t="shared" si="5"/>
        <v>0</v>
      </c>
      <c r="BF192" s="431"/>
      <c r="BG192" s="130"/>
    </row>
    <row r="193" spans="2:60" ht="33.75" customHeight="1">
      <c r="B193" s="643"/>
      <c r="C193" s="643"/>
      <c r="D193" s="621"/>
      <c r="E193" s="394"/>
      <c r="F193" s="394"/>
      <c r="G193" s="394"/>
      <c r="H193" s="394"/>
      <c r="I193" s="394"/>
      <c r="J193" s="394"/>
      <c r="K193" s="388"/>
      <c r="L193" s="424"/>
      <c r="M193" s="424"/>
      <c r="N193" s="424"/>
      <c r="O193" s="424"/>
      <c r="P193" s="424"/>
      <c r="Q193" s="424"/>
      <c r="R193" s="424"/>
      <c r="S193" s="424"/>
      <c r="T193" s="424"/>
      <c r="U193" s="348"/>
      <c r="V193" s="199"/>
      <c r="W193" s="198"/>
      <c r="X193" s="424"/>
      <c r="Y193" s="424"/>
      <c r="Z193" s="424"/>
      <c r="AA193" s="424"/>
      <c r="AB193" s="424"/>
      <c r="AC193" s="424"/>
      <c r="AD193" s="424"/>
      <c r="AE193" s="424"/>
      <c r="AF193" s="424"/>
      <c r="AG193" s="424"/>
      <c r="AH193" s="424"/>
      <c r="AI193" s="424"/>
      <c r="AJ193" s="424"/>
      <c r="AK193" s="424"/>
      <c r="AL193" s="424"/>
      <c r="AM193" s="424"/>
      <c r="AN193" s="427"/>
      <c r="AO193" s="427"/>
      <c r="AP193" s="427"/>
      <c r="AQ193" s="427"/>
      <c r="AR193" s="427"/>
      <c r="AS193" s="427"/>
      <c r="AT193" s="427"/>
      <c r="AU193" s="347">
        <v>19.5</v>
      </c>
      <c r="AV193" s="383"/>
      <c r="AW193" s="383"/>
      <c r="AX193" s="383"/>
      <c r="AY193" s="383"/>
      <c r="AZ193" s="383"/>
      <c r="BA193" s="383"/>
      <c r="BB193" s="383"/>
      <c r="BC193" s="383"/>
      <c r="BD193" s="383"/>
      <c r="BE193" s="563">
        <f t="shared" si="5"/>
        <v>19.5</v>
      </c>
      <c r="BF193" s="431"/>
      <c r="BG193" s="130"/>
    </row>
    <row r="194" spans="2:60" ht="15.75" customHeight="1">
      <c r="B194" s="630" t="s">
        <v>17</v>
      </c>
      <c r="C194" s="636" t="s">
        <v>371</v>
      </c>
      <c r="D194" s="607" t="s">
        <v>314</v>
      </c>
      <c r="E194" s="402">
        <v>4</v>
      </c>
      <c r="F194" s="402">
        <v>4</v>
      </c>
      <c r="G194" s="402">
        <v>4</v>
      </c>
      <c r="H194" s="402">
        <v>4</v>
      </c>
      <c r="I194" s="402">
        <v>4</v>
      </c>
      <c r="J194" s="402">
        <v>4</v>
      </c>
      <c r="K194" s="402">
        <v>4</v>
      </c>
      <c r="L194" s="402">
        <v>4</v>
      </c>
      <c r="M194" s="402"/>
      <c r="N194" s="402"/>
      <c r="O194" s="402"/>
      <c r="P194" s="402"/>
      <c r="Q194" s="402"/>
      <c r="R194" s="402"/>
      <c r="S194" s="402"/>
      <c r="T194" s="402"/>
      <c r="U194" s="348"/>
      <c r="V194" s="199"/>
      <c r="W194" s="198"/>
      <c r="X194" s="281"/>
      <c r="Y194" s="281"/>
      <c r="Z194" s="281"/>
      <c r="AA194" s="281"/>
      <c r="AB194" s="281"/>
      <c r="AC194" s="281"/>
      <c r="AD194" s="281"/>
      <c r="AE194" s="281"/>
      <c r="AF194" s="281"/>
      <c r="AG194" s="281"/>
      <c r="AH194" s="281"/>
      <c r="AI194" s="281"/>
      <c r="AJ194" s="281"/>
      <c r="AK194" s="281"/>
      <c r="AL194" s="281"/>
      <c r="AM194" s="281"/>
      <c r="AN194" s="427"/>
      <c r="AO194" s="427"/>
      <c r="AP194" s="427"/>
      <c r="AQ194" s="427"/>
      <c r="AR194" s="427"/>
      <c r="AS194" s="427"/>
      <c r="AT194" s="427"/>
      <c r="AU194" s="347"/>
      <c r="AV194" s="383"/>
      <c r="AW194" s="383"/>
      <c r="AX194" s="383"/>
      <c r="AY194" s="383"/>
      <c r="AZ194" s="383"/>
      <c r="BA194" s="383"/>
      <c r="BB194" s="383"/>
      <c r="BC194" s="383"/>
      <c r="BD194" s="383"/>
      <c r="BE194" s="563">
        <f t="shared" si="5"/>
        <v>32</v>
      </c>
      <c r="BF194" s="431"/>
      <c r="BG194" s="130">
        <v>0</v>
      </c>
    </row>
    <row r="195" spans="2:60" ht="42" customHeight="1">
      <c r="B195" s="630"/>
      <c r="C195" s="637"/>
      <c r="D195" s="607" t="s">
        <v>315</v>
      </c>
      <c r="E195" s="401"/>
      <c r="F195" s="401"/>
      <c r="G195" s="401"/>
      <c r="H195" s="401"/>
      <c r="I195" s="401"/>
      <c r="J195" s="401"/>
      <c r="K195" s="401"/>
      <c r="L195" s="401"/>
      <c r="M195" s="401"/>
      <c r="N195" s="401"/>
      <c r="O195" s="401"/>
      <c r="P195" s="401"/>
      <c r="Q195" s="401"/>
      <c r="R195" s="401"/>
      <c r="S195" s="401"/>
      <c r="T195" s="401"/>
      <c r="U195" s="348"/>
      <c r="V195" s="199"/>
      <c r="W195" s="198"/>
      <c r="X195" s="401"/>
      <c r="Y195" s="401"/>
      <c r="Z195" s="401"/>
      <c r="AA195" s="401"/>
      <c r="AB195" s="401"/>
      <c r="AC195" s="401"/>
      <c r="AD195" s="401"/>
      <c r="AE195" s="401"/>
      <c r="AF195" s="401"/>
      <c r="AG195" s="401"/>
      <c r="AH195" s="401"/>
      <c r="AI195" s="401"/>
      <c r="AJ195" s="401"/>
      <c r="AK195" s="401"/>
      <c r="AL195" s="401"/>
      <c r="AM195" s="401"/>
      <c r="AN195" s="427"/>
      <c r="AO195" s="427"/>
      <c r="AP195" s="427"/>
      <c r="AQ195" s="427"/>
      <c r="AR195" s="427"/>
      <c r="AS195" s="427"/>
      <c r="AT195" s="427"/>
      <c r="AU195" s="347"/>
      <c r="AV195" s="383"/>
      <c r="AW195" s="383"/>
      <c r="AX195" s="383"/>
      <c r="AY195" s="383"/>
      <c r="AZ195" s="383"/>
      <c r="BA195" s="383"/>
      <c r="BB195" s="383"/>
      <c r="BC195" s="383"/>
      <c r="BD195" s="383"/>
      <c r="BE195" s="563">
        <f t="shared" si="5"/>
        <v>0</v>
      </c>
      <c r="BF195" s="431"/>
      <c r="BG195" s="130"/>
    </row>
    <row r="196" spans="2:60" ht="15.75" customHeight="1">
      <c r="B196" s="630" t="s">
        <v>367</v>
      </c>
      <c r="C196" s="636" t="s">
        <v>390</v>
      </c>
      <c r="D196" s="607" t="s">
        <v>314</v>
      </c>
      <c r="E196" s="402">
        <v>6</v>
      </c>
      <c r="F196" s="402">
        <v>6</v>
      </c>
      <c r="G196" s="402">
        <v>6</v>
      </c>
      <c r="H196" s="402">
        <v>6</v>
      </c>
      <c r="I196" s="402">
        <v>6</v>
      </c>
      <c r="J196" s="402">
        <v>6</v>
      </c>
      <c r="K196" s="402">
        <v>6</v>
      </c>
      <c r="L196" s="462">
        <v>7</v>
      </c>
      <c r="M196" s="402">
        <v>3</v>
      </c>
      <c r="N196" s="402">
        <v>3</v>
      </c>
      <c r="O196" s="402">
        <v>3</v>
      </c>
      <c r="P196" s="402">
        <v>3</v>
      </c>
      <c r="Q196" s="402">
        <v>3</v>
      </c>
      <c r="R196" s="402">
        <v>3</v>
      </c>
      <c r="S196" s="402">
        <v>3</v>
      </c>
      <c r="T196" s="402">
        <v>3</v>
      </c>
      <c r="U196" s="348"/>
      <c r="V196" s="199"/>
      <c r="W196" s="198"/>
      <c r="X196" s="402">
        <v>4</v>
      </c>
      <c r="Y196" s="402">
        <v>4</v>
      </c>
      <c r="Z196" s="402">
        <v>4</v>
      </c>
      <c r="AA196" s="402">
        <v>4</v>
      </c>
      <c r="AB196" s="402">
        <v>4</v>
      </c>
      <c r="AC196" s="402">
        <v>4</v>
      </c>
      <c r="AD196" s="402">
        <v>4</v>
      </c>
      <c r="AE196" s="402">
        <v>4</v>
      </c>
      <c r="AF196" s="462">
        <v>5</v>
      </c>
      <c r="AG196" s="402">
        <v>5</v>
      </c>
      <c r="AH196" s="402">
        <v>5</v>
      </c>
      <c r="AI196" s="402">
        <v>5</v>
      </c>
      <c r="AJ196" s="402">
        <v>5</v>
      </c>
      <c r="AK196" s="402">
        <v>5</v>
      </c>
      <c r="AL196" s="402">
        <v>5</v>
      </c>
      <c r="AM196" s="402">
        <v>5</v>
      </c>
      <c r="AN196" s="427"/>
      <c r="AO196" s="427"/>
      <c r="AP196" s="427"/>
      <c r="AQ196" s="427"/>
      <c r="AR196" s="427"/>
      <c r="AS196" s="427"/>
      <c r="AT196" s="427"/>
      <c r="AU196" s="347"/>
      <c r="AV196" s="383"/>
      <c r="AW196" s="383"/>
      <c r="AX196" s="383"/>
      <c r="AY196" s="383"/>
      <c r="AZ196" s="383"/>
      <c r="BA196" s="383"/>
      <c r="BB196" s="383"/>
      <c r="BC196" s="383"/>
      <c r="BD196" s="383"/>
      <c r="BE196" s="563">
        <f t="shared" si="5"/>
        <v>145</v>
      </c>
      <c r="BF196" s="431"/>
      <c r="BG196" s="130">
        <v>81</v>
      </c>
      <c r="BH196">
        <v>16</v>
      </c>
    </row>
    <row r="197" spans="2:60" ht="34.5" customHeight="1">
      <c r="B197" s="630"/>
      <c r="C197" s="637"/>
      <c r="D197" s="607" t="s">
        <v>315</v>
      </c>
      <c r="E197" s="387"/>
      <c r="F197" s="387"/>
      <c r="G197" s="387"/>
      <c r="H197" s="387"/>
      <c r="I197" s="387"/>
      <c r="J197" s="387"/>
      <c r="K197" s="387"/>
      <c r="L197" s="401"/>
      <c r="M197" s="401"/>
      <c r="N197" s="401"/>
      <c r="O197" s="401"/>
      <c r="P197" s="401"/>
      <c r="Q197" s="401"/>
      <c r="R197" s="401"/>
      <c r="S197" s="401"/>
      <c r="T197" s="401"/>
      <c r="U197" s="348"/>
      <c r="V197" s="199"/>
      <c r="W197" s="198"/>
      <c r="X197" s="401"/>
      <c r="Y197" s="401"/>
      <c r="Z197" s="401"/>
      <c r="AA197" s="401"/>
      <c r="AB197" s="401"/>
      <c r="AC197" s="401"/>
      <c r="AD197" s="401"/>
      <c r="AE197" s="401"/>
      <c r="AF197" s="401"/>
      <c r="AG197" s="401"/>
      <c r="AH197" s="401"/>
      <c r="AI197" s="401"/>
      <c r="AJ197" s="401"/>
      <c r="AK197" s="401"/>
      <c r="AL197" s="401"/>
      <c r="AM197" s="401"/>
      <c r="AN197" s="427"/>
      <c r="AO197" s="427"/>
      <c r="AP197" s="427"/>
      <c r="AQ197" s="427"/>
      <c r="AR197" s="427"/>
      <c r="AS197" s="427"/>
      <c r="AT197" s="427"/>
      <c r="AU197" s="347">
        <v>10.5</v>
      </c>
      <c r="AV197" s="383"/>
      <c r="AW197" s="383"/>
      <c r="AX197" s="383"/>
      <c r="AY197" s="383"/>
      <c r="AZ197" s="383"/>
      <c r="BA197" s="383"/>
      <c r="BB197" s="383"/>
      <c r="BC197" s="383"/>
      <c r="BD197" s="383"/>
      <c r="BE197" s="563">
        <f t="shared" si="5"/>
        <v>10.5</v>
      </c>
      <c r="BF197" s="431"/>
      <c r="BG197" s="130"/>
    </row>
    <row r="198" spans="2:60" ht="15.75" customHeight="1">
      <c r="B198" s="611" t="s">
        <v>16</v>
      </c>
      <c r="C198" s="609" t="s">
        <v>338</v>
      </c>
      <c r="D198" s="622"/>
      <c r="E198" s="281"/>
      <c r="F198" s="281"/>
      <c r="G198" s="281"/>
      <c r="H198" s="281"/>
      <c r="I198" s="281"/>
      <c r="J198" s="281"/>
      <c r="K198" s="281"/>
      <c r="L198" s="281"/>
      <c r="M198" s="281">
        <v>6</v>
      </c>
      <c r="N198" s="281">
        <v>6</v>
      </c>
      <c r="O198" s="281">
        <v>6</v>
      </c>
      <c r="P198" s="281">
        <v>6</v>
      </c>
      <c r="Q198" s="281">
        <v>6</v>
      </c>
      <c r="R198" s="281">
        <v>6</v>
      </c>
      <c r="S198" s="281">
        <v>6</v>
      </c>
      <c r="T198" s="281">
        <v>6</v>
      </c>
      <c r="U198" s="348"/>
      <c r="V198" s="199"/>
      <c r="W198" s="198"/>
      <c r="X198" s="281">
        <v>6</v>
      </c>
      <c r="Y198" s="281">
        <v>6</v>
      </c>
      <c r="Z198" s="281">
        <v>6</v>
      </c>
      <c r="AA198" s="281">
        <v>6</v>
      </c>
      <c r="AB198" s="281">
        <v>6</v>
      </c>
      <c r="AC198" s="281">
        <v>6</v>
      </c>
      <c r="AD198" s="281">
        <v>6</v>
      </c>
      <c r="AE198" s="281">
        <v>6</v>
      </c>
      <c r="AF198" s="281">
        <v>6</v>
      </c>
      <c r="AG198" s="281">
        <v>6</v>
      </c>
      <c r="AH198" s="281">
        <v>6</v>
      </c>
      <c r="AI198" s="281">
        <v>6</v>
      </c>
      <c r="AJ198" s="281">
        <v>6</v>
      </c>
      <c r="AK198" s="281">
        <v>6</v>
      </c>
      <c r="AL198" s="281">
        <v>6</v>
      </c>
      <c r="AM198" s="281">
        <v>6</v>
      </c>
      <c r="AN198" s="427"/>
      <c r="AO198" s="427"/>
      <c r="AP198" s="427"/>
      <c r="AQ198" s="427"/>
      <c r="AR198" s="427"/>
      <c r="AS198" s="427"/>
      <c r="AT198" s="427"/>
      <c r="AU198" s="347"/>
      <c r="AV198" s="383"/>
      <c r="AW198" s="383"/>
      <c r="AX198" s="383"/>
      <c r="AY198" s="383"/>
      <c r="AZ198" s="383"/>
      <c r="BA198" s="383"/>
      <c r="BB198" s="383"/>
      <c r="BC198" s="383"/>
      <c r="BD198" s="383"/>
      <c r="BE198" s="563">
        <f t="shared" si="5"/>
        <v>144</v>
      </c>
      <c r="BF198" s="431"/>
      <c r="BG198" s="130">
        <v>36</v>
      </c>
    </row>
    <row r="199" spans="2:60" ht="15.75" customHeight="1">
      <c r="B199" s="601" t="s">
        <v>15</v>
      </c>
      <c r="C199" s="589" t="s">
        <v>101</v>
      </c>
      <c r="D199" s="622"/>
      <c r="E199" s="281"/>
      <c r="F199" s="281"/>
      <c r="G199" s="281"/>
      <c r="H199" s="281"/>
      <c r="I199" s="281"/>
      <c r="J199" s="281"/>
      <c r="K199" s="281"/>
      <c r="L199" s="402"/>
      <c r="M199" s="402"/>
      <c r="N199" s="402"/>
      <c r="O199" s="402"/>
      <c r="P199" s="402"/>
      <c r="Q199" s="402"/>
      <c r="R199" s="402"/>
      <c r="S199" s="402"/>
      <c r="T199" s="402"/>
      <c r="U199" s="348"/>
      <c r="V199" s="199"/>
      <c r="W199" s="198"/>
      <c r="X199" s="402"/>
      <c r="Y199" s="402"/>
      <c r="Z199" s="402"/>
      <c r="AA199" s="402"/>
      <c r="AB199" s="402"/>
      <c r="AC199" s="402"/>
      <c r="AD199" s="402"/>
      <c r="AE199" s="402"/>
      <c r="AF199" s="402"/>
      <c r="AG199" s="402"/>
      <c r="AH199" s="402"/>
      <c r="AI199" s="402"/>
      <c r="AJ199" s="402"/>
      <c r="AK199" s="402"/>
      <c r="AL199" s="402"/>
      <c r="AM199" s="402"/>
      <c r="AN199" s="427">
        <v>36</v>
      </c>
      <c r="AO199" s="427">
        <v>36</v>
      </c>
      <c r="AP199" s="427">
        <v>36</v>
      </c>
      <c r="AQ199" s="427">
        <v>36</v>
      </c>
      <c r="AR199" s="427">
        <v>36</v>
      </c>
      <c r="AS199" s="427">
        <v>36</v>
      </c>
      <c r="AT199" s="427">
        <v>36</v>
      </c>
      <c r="AU199" s="347"/>
      <c r="AV199" s="383"/>
      <c r="AW199" s="383"/>
      <c r="AX199" s="383"/>
      <c r="AY199" s="383"/>
      <c r="AZ199" s="383"/>
      <c r="BA199" s="383"/>
      <c r="BB199" s="383"/>
      <c r="BC199" s="383"/>
      <c r="BD199" s="383"/>
      <c r="BE199" s="563">
        <f t="shared" si="5"/>
        <v>252</v>
      </c>
      <c r="BF199" s="431"/>
      <c r="BG199" s="130">
        <v>180</v>
      </c>
    </row>
    <row r="200" spans="2:60" ht="15.75">
      <c r="B200" s="638" t="s">
        <v>102</v>
      </c>
      <c r="C200" s="639"/>
      <c r="D200" s="640"/>
      <c r="E200" s="200"/>
      <c r="F200" s="200"/>
      <c r="G200" s="200"/>
      <c r="H200" s="200"/>
      <c r="I200" s="200"/>
      <c r="J200" s="200"/>
      <c r="K200" s="160"/>
      <c r="L200" s="201"/>
      <c r="M200" s="201"/>
      <c r="N200" s="201"/>
      <c r="O200" s="201"/>
      <c r="P200" s="201"/>
      <c r="Q200" s="201"/>
      <c r="R200" s="201"/>
      <c r="S200" s="201"/>
      <c r="T200" s="201"/>
      <c r="U200" s="348"/>
      <c r="V200" s="198"/>
      <c r="W200" s="198"/>
      <c r="X200" s="201"/>
      <c r="Y200" s="201"/>
      <c r="Z200" s="201"/>
      <c r="AA200" s="201"/>
      <c r="AB200" s="201"/>
      <c r="AC200" s="201"/>
      <c r="AD200" s="201"/>
      <c r="AE200" s="201"/>
      <c r="AF200" s="201"/>
      <c r="AG200" s="201"/>
      <c r="AH200" s="201"/>
      <c r="AI200" s="201"/>
      <c r="AJ200" s="201"/>
      <c r="AK200" s="201"/>
      <c r="AL200" s="201"/>
      <c r="AM200" s="201"/>
      <c r="AN200" s="366"/>
      <c r="AO200" s="366"/>
      <c r="AP200" s="366"/>
      <c r="AQ200" s="366"/>
      <c r="AR200" s="366"/>
      <c r="AS200" s="366"/>
      <c r="AT200" s="366"/>
      <c r="AU200" s="347"/>
      <c r="AV200" s="383"/>
      <c r="AW200" s="383"/>
      <c r="AX200" s="383"/>
      <c r="AY200" s="383"/>
      <c r="AZ200" s="383"/>
      <c r="BA200" s="383"/>
      <c r="BB200" s="383"/>
      <c r="BC200" s="383"/>
      <c r="BD200" s="383"/>
      <c r="BE200" s="563">
        <f t="shared" si="5"/>
        <v>0</v>
      </c>
      <c r="BF200" s="431"/>
      <c r="BG200" s="602">
        <f>SUM(BG174:BG199)</f>
        <v>405</v>
      </c>
    </row>
    <row r="201" spans="2:60" ht="15.75">
      <c r="B201" s="641" t="s">
        <v>145</v>
      </c>
      <c r="C201" s="641"/>
      <c r="D201" s="641"/>
      <c r="E201" s="385">
        <f>E199+E198+E196+E194+E191+E190+E188+E186+E178+E176+E174+E172+E170+E166+E164+E162</f>
        <v>36</v>
      </c>
      <c r="F201" s="385">
        <f t="shared" ref="F201:AU201" si="6">F199+F198+F196+F194+F191+F190+F188+F186+F178+F176+F174+F172+F170+F166+F164+F162</f>
        <v>36</v>
      </c>
      <c r="G201" s="385">
        <f t="shared" si="6"/>
        <v>36</v>
      </c>
      <c r="H201" s="385">
        <f t="shared" si="6"/>
        <v>36</v>
      </c>
      <c r="I201" s="385">
        <f t="shared" si="6"/>
        <v>36</v>
      </c>
      <c r="J201" s="385">
        <f t="shared" si="6"/>
        <v>36</v>
      </c>
      <c r="K201" s="385">
        <f t="shared" si="6"/>
        <v>36</v>
      </c>
      <c r="L201" s="385">
        <f t="shared" si="6"/>
        <v>36</v>
      </c>
      <c r="M201" s="385">
        <f t="shared" si="6"/>
        <v>36</v>
      </c>
      <c r="N201" s="385">
        <f t="shared" si="6"/>
        <v>36</v>
      </c>
      <c r="O201" s="385">
        <f t="shared" si="6"/>
        <v>36</v>
      </c>
      <c r="P201" s="385">
        <f t="shared" si="6"/>
        <v>36</v>
      </c>
      <c r="Q201" s="385">
        <f t="shared" si="6"/>
        <v>36</v>
      </c>
      <c r="R201" s="385">
        <f t="shared" si="6"/>
        <v>36</v>
      </c>
      <c r="S201" s="385">
        <f t="shared" si="6"/>
        <v>36</v>
      </c>
      <c r="T201" s="385">
        <f t="shared" si="6"/>
        <v>36</v>
      </c>
      <c r="U201" s="385">
        <f t="shared" si="6"/>
        <v>21</v>
      </c>
      <c r="V201" s="385">
        <f t="shared" si="6"/>
        <v>0</v>
      </c>
      <c r="W201" s="385">
        <f t="shared" si="6"/>
        <v>0</v>
      </c>
      <c r="X201" s="385">
        <f t="shared" si="6"/>
        <v>36</v>
      </c>
      <c r="Y201" s="385">
        <f t="shared" si="6"/>
        <v>36</v>
      </c>
      <c r="Z201" s="385">
        <f t="shared" si="6"/>
        <v>36</v>
      </c>
      <c r="AA201" s="385">
        <f t="shared" si="6"/>
        <v>36</v>
      </c>
      <c r="AB201" s="385">
        <f t="shared" si="6"/>
        <v>36</v>
      </c>
      <c r="AC201" s="385">
        <f t="shared" si="6"/>
        <v>36</v>
      </c>
      <c r="AD201" s="385">
        <f t="shared" si="6"/>
        <v>36</v>
      </c>
      <c r="AE201" s="385">
        <f t="shared" si="6"/>
        <v>36</v>
      </c>
      <c r="AF201" s="385">
        <f t="shared" si="6"/>
        <v>36</v>
      </c>
      <c r="AG201" s="385">
        <f t="shared" si="6"/>
        <v>36</v>
      </c>
      <c r="AH201" s="385">
        <f t="shared" si="6"/>
        <v>36</v>
      </c>
      <c r="AI201" s="385">
        <f t="shared" si="6"/>
        <v>36</v>
      </c>
      <c r="AJ201" s="385">
        <f t="shared" si="6"/>
        <v>36</v>
      </c>
      <c r="AK201" s="385">
        <f t="shared" si="6"/>
        <v>36</v>
      </c>
      <c r="AL201" s="385">
        <f t="shared" si="6"/>
        <v>36</v>
      </c>
      <c r="AM201" s="385">
        <f t="shared" si="6"/>
        <v>36</v>
      </c>
      <c r="AN201" s="385">
        <f t="shared" si="6"/>
        <v>36</v>
      </c>
      <c r="AO201" s="385">
        <f t="shared" si="6"/>
        <v>36</v>
      </c>
      <c r="AP201" s="385">
        <f t="shared" si="6"/>
        <v>36</v>
      </c>
      <c r="AQ201" s="385">
        <f t="shared" si="6"/>
        <v>36</v>
      </c>
      <c r="AR201" s="385">
        <f t="shared" si="6"/>
        <v>36</v>
      </c>
      <c r="AS201" s="385">
        <f t="shared" si="6"/>
        <v>36</v>
      </c>
      <c r="AT201" s="385">
        <f t="shared" si="6"/>
        <v>36</v>
      </c>
      <c r="AU201" s="385">
        <f t="shared" si="6"/>
        <v>21</v>
      </c>
      <c r="AV201" s="383"/>
      <c r="AW201" s="383"/>
      <c r="AX201" s="383"/>
      <c r="AY201" s="383"/>
      <c r="AZ201" s="383"/>
      <c r="BA201" s="383"/>
      <c r="BB201" s="383"/>
      <c r="BC201" s="383"/>
      <c r="BD201" s="383"/>
      <c r="BE201" s="563">
        <f>SUM(BE162:BE200)</f>
        <v>1476</v>
      </c>
      <c r="BF201" s="431"/>
      <c r="BG201" s="130"/>
    </row>
    <row r="202" spans="2:60">
      <c r="B202" s="654" t="s">
        <v>146</v>
      </c>
      <c r="C202" s="654"/>
      <c r="D202" s="654"/>
      <c r="E202" s="129"/>
      <c r="F202" s="129"/>
      <c r="G202" s="129"/>
      <c r="H202" s="129"/>
      <c r="I202" s="129"/>
      <c r="J202" s="129"/>
      <c r="K202" s="12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212"/>
      <c r="W202" s="212"/>
      <c r="X202" s="159"/>
      <c r="Y202" s="159"/>
      <c r="Z202" s="159"/>
      <c r="AA202" s="159"/>
      <c r="AB202" s="159"/>
      <c r="AC202" s="159"/>
      <c r="AD202" s="159"/>
      <c r="AE202" s="159"/>
      <c r="AF202" s="159"/>
      <c r="AG202" s="159"/>
      <c r="AH202" s="159"/>
      <c r="AI202" s="159"/>
      <c r="AJ202" s="159"/>
      <c r="AK202" s="159"/>
      <c r="AL202" s="159"/>
      <c r="AM202" s="159"/>
      <c r="AN202" s="159"/>
      <c r="AO202" s="159"/>
      <c r="AP202" s="159"/>
      <c r="AQ202" s="159"/>
      <c r="AR202" s="159"/>
      <c r="AS202" s="159"/>
      <c r="AT202" s="159"/>
      <c r="AU202" s="159"/>
      <c r="AV202" s="95"/>
      <c r="AW202" s="95"/>
      <c r="AX202" s="95"/>
      <c r="AY202" s="95"/>
      <c r="AZ202" s="95"/>
      <c r="BA202" s="95"/>
      <c r="BB202" s="95"/>
      <c r="BC202" s="95"/>
      <c r="BD202" s="95"/>
      <c r="BE202" s="97"/>
      <c r="BF202" s="124"/>
      <c r="BG202" s="130"/>
    </row>
    <row r="203" spans="2:60">
      <c r="B203" s="654" t="s">
        <v>147</v>
      </c>
      <c r="C203" s="654"/>
      <c r="D203" s="654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211"/>
      <c r="W203" s="212"/>
      <c r="X203" s="129"/>
      <c r="Y203" s="129"/>
      <c r="Z203" s="129"/>
      <c r="AA203" s="129"/>
      <c r="AB203" s="129"/>
      <c r="AC203" s="129"/>
      <c r="AD203" s="129"/>
      <c r="AE203" s="129"/>
      <c r="AF203" s="129"/>
      <c r="AG203" s="129"/>
      <c r="AH203" s="129"/>
      <c r="AI203" s="129"/>
      <c r="AJ203" s="129"/>
      <c r="AK203" s="129"/>
      <c r="AL203" s="129"/>
      <c r="AM203" s="129"/>
      <c r="AN203" s="129"/>
      <c r="AO203" s="129"/>
      <c r="AP203" s="129"/>
      <c r="AQ203" s="129"/>
      <c r="AR203" s="129"/>
      <c r="AS203" s="129"/>
      <c r="AT203" s="129"/>
      <c r="AU203" s="129"/>
      <c r="AV203" s="95"/>
      <c r="AW203" s="95"/>
      <c r="AX203" s="95"/>
      <c r="AY203" s="95"/>
      <c r="AZ203" s="95"/>
      <c r="BA203" s="95"/>
      <c r="BB203" s="95"/>
      <c r="BC203" s="95"/>
      <c r="BD203" s="95"/>
      <c r="BE203" s="97"/>
      <c r="BF203" s="124"/>
      <c r="BG203" s="130"/>
    </row>
    <row r="204" spans="2:60" ht="258.75" customHeight="1"/>
    <row r="205" spans="2:60" ht="30" hidden="1" customHeight="1"/>
    <row r="206" spans="2:60" ht="94.5">
      <c r="B206" s="655" t="s">
        <v>63</v>
      </c>
      <c r="C206" s="656" t="s">
        <v>121</v>
      </c>
      <c r="D206" s="655" t="s">
        <v>122</v>
      </c>
      <c r="E206" s="357" t="s">
        <v>261</v>
      </c>
      <c r="F206" s="665"/>
      <c r="G206" s="666"/>
      <c r="H206" s="667"/>
      <c r="I206" s="122" t="s">
        <v>262</v>
      </c>
      <c r="J206" s="665" t="s">
        <v>124</v>
      </c>
      <c r="K206" s="666"/>
      <c r="L206" s="666"/>
      <c r="M206" s="667"/>
      <c r="N206" s="361" t="s">
        <v>263</v>
      </c>
      <c r="O206" s="673"/>
      <c r="P206" s="674"/>
      <c r="Q206" s="675"/>
      <c r="R206" s="123" t="s">
        <v>264</v>
      </c>
      <c r="S206" s="674"/>
      <c r="T206" s="674"/>
      <c r="U206" s="675"/>
      <c r="V206" s="359" t="s">
        <v>265</v>
      </c>
      <c r="W206" s="359" t="s">
        <v>266</v>
      </c>
      <c r="X206" s="673" t="s">
        <v>253</v>
      </c>
      <c r="Y206" s="674"/>
      <c r="Z206" s="675"/>
      <c r="AA206" s="360" t="s">
        <v>267</v>
      </c>
      <c r="AB206" s="673" t="s">
        <v>128</v>
      </c>
      <c r="AC206" s="674"/>
      <c r="AD206" s="675"/>
      <c r="AE206" s="676" t="s">
        <v>129</v>
      </c>
      <c r="AF206" s="676"/>
      <c r="AG206" s="676"/>
      <c r="AH206" s="676"/>
      <c r="AI206" s="122" t="s">
        <v>232</v>
      </c>
      <c r="AJ206" s="665" t="s">
        <v>130</v>
      </c>
      <c r="AK206" s="666"/>
      <c r="AL206" s="666"/>
      <c r="AM206" s="357" t="s">
        <v>233</v>
      </c>
      <c r="AN206" s="665" t="s">
        <v>131</v>
      </c>
      <c r="AO206" s="666"/>
      <c r="AP206" s="666"/>
      <c r="AQ206" s="667"/>
      <c r="AR206" s="122" t="s">
        <v>234</v>
      </c>
      <c r="AS206" s="668" t="s">
        <v>132</v>
      </c>
      <c r="AT206" s="668"/>
      <c r="AU206" s="668"/>
      <c r="AV206" s="122" t="s">
        <v>235</v>
      </c>
      <c r="AW206" s="668" t="s">
        <v>149</v>
      </c>
      <c r="AX206" s="668"/>
      <c r="AY206" s="668"/>
      <c r="AZ206" s="357" t="s">
        <v>236</v>
      </c>
      <c r="BA206" s="665" t="s">
        <v>133</v>
      </c>
      <c r="BB206" s="666"/>
      <c r="BC206" s="666"/>
      <c r="BD206" s="667"/>
      <c r="BE206" s="122" t="s">
        <v>135</v>
      </c>
      <c r="BF206" s="122" t="s">
        <v>134</v>
      </c>
    </row>
    <row r="207" spans="2:60" ht="18.75">
      <c r="B207" s="655"/>
      <c r="C207" s="657"/>
      <c r="D207" s="655"/>
      <c r="E207" s="669" t="s">
        <v>429</v>
      </c>
      <c r="F207" s="670"/>
      <c r="G207" s="670"/>
      <c r="H207" s="670"/>
      <c r="I207" s="670"/>
      <c r="J207" s="670"/>
      <c r="K207" s="670"/>
      <c r="L207" s="670"/>
      <c r="M207" s="670"/>
      <c r="N207" s="670"/>
      <c r="O207" s="670"/>
      <c r="P207" s="670"/>
      <c r="Q207" s="670"/>
      <c r="R207" s="670"/>
      <c r="S207" s="671"/>
      <c r="T207" s="671"/>
      <c r="U207" s="671"/>
      <c r="V207" s="671"/>
      <c r="W207" s="670"/>
      <c r="X207" s="670"/>
      <c r="Y207" s="670"/>
      <c r="Z207" s="670"/>
      <c r="AA207" s="670"/>
      <c r="AB207" s="670"/>
      <c r="AC207" s="670"/>
      <c r="AD207" s="670"/>
      <c r="AE207" s="670"/>
      <c r="AF207" s="670"/>
      <c r="AG207" s="670"/>
      <c r="AH207" s="670"/>
      <c r="AI207" s="670"/>
      <c r="AJ207" s="670"/>
      <c r="AK207" s="670"/>
      <c r="AL207" s="670"/>
      <c r="AM207" s="670"/>
      <c r="AN207" s="670"/>
      <c r="AO207" s="670"/>
      <c r="AP207" s="670"/>
      <c r="AQ207" s="670"/>
      <c r="AR207" s="670"/>
      <c r="AS207" s="670"/>
      <c r="AT207" s="670"/>
      <c r="AU207" s="670"/>
      <c r="AV207" s="670"/>
      <c r="AW207" s="670"/>
      <c r="AX207" s="670"/>
      <c r="AY207" s="670"/>
      <c r="AZ207" s="670"/>
      <c r="BA207" s="670"/>
      <c r="BB207" s="670"/>
      <c r="BC207" s="670"/>
      <c r="BD207" s="670"/>
      <c r="BE207" s="672"/>
      <c r="BF207" s="106"/>
    </row>
    <row r="208" spans="2:60">
      <c r="B208" s="655"/>
      <c r="C208" s="657"/>
      <c r="D208" s="655"/>
      <c r="E208" s="94">
        <v>36</v>
      </c>
      <c r="F208" s="94">
        <v>37</v>
      </c>
      <c r="G208" s="94">
        <v>38</v>
      </c>
      <c r="H208" s="94">
        <v>39</v>
      </c>
      <c r="I208" s="94">
        <v>40</v>
      </c>
      <c r="J208" s="94">
        <v>41</v>
      </c>
      <c r="K208" s="362">
        <v>42</v>
      </c>
      <c r="L208" s="362">
        <v>43</v>
      </c>
      <c r="M208" s="362">
        <v>44</v>
      </c>
      <c r="N208" s="362">
        <v>45</v>
      </c>
      <c r="O208" s="362">
        <v>46</v>
      </c>
      <c r="P208" s="362">
        <v>47</v>
      </c>
      <c r="Q208" s="362">
        <v>48</v>
      </c>
      <c r="R208" s="362">
        <v>49</v>
      </c>
      <c r="S208" s="362">
        <v>50</v>
      </c>
      <c r="T208" s="362">
        <v>51</v>
      </c>
      <c r="U208" s="362">
        <v>52</v>
      </c>
      <c r="V208" s="362">
        <v>1</v>
      </c>
      <c r="W208" s="362">
        <v>2</v>
      </c>
      <c r="X208" s="362">
        <v>3</v>
      </c>
      <c r="Y208" s="362">
        <v>4</v>
      </c>
      <c r="Z208" s="362">
        <v>5</v>
      </c>
      <c r="AA208" s="362">
        <v>6</v>
      </c>
      <c r="AB208" s="362">
        <v>7</v>
      </c>
      <c r="AC208" s="362">
        <v>8</v>
      </c>
      <c r="AD208" s="362">
        <v>9</v>
      </c>
      <c r="AE208" s="362">
        <v>10</v>
      </c>
      <c r="AF208" s="362">
        <v>11</v>
      </c>
      <c r="AG208" s="362">
        <v>12</v>
      </c>
      <c r="AH208" s="362">
        <v>13</v>
      </c>
      <c r="AI208" s="362">
        <v>14</v>
      </c>
      <c r="AJ208" s="362">
        <v>15</v>
      </c>
      <c r="AK208" s="362">
        <v>16</v>
      </c>
      <c r="AL208" s="362">
        <v>17</v>
      </c>
      <c r="AM208" s="362">
        <v>18</v>
      </c>
      <c r="AN208" s="362">
        <v>19</v>
      </c>
      <c r="AO208" s="362">
        <v>20</v>
      </c>
      <c r="AP208" s="362">
        <v>21</v>
      </c>
      <c r="AQ208" s="362">
        <v>22</v>
      </c>
      <c r="AR208" s="362">
        <v>23</v>
      </c>
      <c r="AS208" s="362">
        <v>24</v>
      </c>
      <c r="AT208" s="362">
        <v>25</v>
      </c>
      <c r="AU208" s="362">
        <v>26</v>
      </c>
      <c r="AV208" s="362">
        <v>27</v>
      </c>
      <c r="AW208" s="362">
        <v>28</v>
      </c>
      <c r="AX208" s="362">
        <v>29</v>
      </c>
      <c r="AY208" s="362">
        <v>30</v>
      </c>
      <c r="AZ208" s="362">
        <v>31</v>
      </c>
      <c r="BA208" s="362">
        <v>32</v>
      </c>
      <c r="BB208" s="362">
        <v>33</v>
      </c>
      <c r="BC208" s="362">
        <v>34</v>
      </c>
      <c r="BD208" s="362">
        <v>35</v>
      </c>
      <c r="BE208" s="94">
        <v>36</v>
      </c>
      <c r="BF208" s="124"/>
    </row>
    <row r="209" spans="2:59">
      <c r="B209" s="655"/>
      <c r="C209" s="657"/>
      <c r="D209" s="655"/>
      <c r="E209" s="125"/>
      <c r="F209" s="125"/>
      <c r="G209" s="125"/>
      <c r="H209" s="125"/>
      <c r="I209" s="125"/>
      <c r="J209" s="125"/>
      <c r="K209" s="125">
        <v>1</v>
      </c>
      <c r="L209" s="125">
        <v>7</v>
      </c>
      <c r="M209" s="125"/>
      <c r="N209" s="125"/>
      <c r="O209" s="125"/>
      <c r="P209" s="125">
        <v>20</v>
      </c>
      <c r="Q209" s="125" t="s">
        <v>378</v>
      </c>
      <c r="R209" s="125"/>
      <c r="S209" s="125"/>
      <c r="T209" s="125"/>
      <c r="U209" s="125"/>
      <c r="V209" s="125"/>
      <c r="W209" s="125"/>
      <c r="X209" s="125"/>
      <c r="Y209" s="125">
        <v>2</v>
      </c>
      <c r="Z209" s="125">
        <v>1</v>
      </c>
      <c r="AA209" s="125"/>
      <c r="AB209" s="125"/>
      <c r="AC209" s="125"/>
      <c r="AD209" s="125"/>
      <c r="AE209" s="125"/>
      <c r="AF209" s="125"/>
      <c r="AG209" s="125"/>
      <c r="AH209" s="125">
        <v>21</v>
      </c>
      <c r="AI209" s="125" t="s">
        <v>378</v>
      </c>
      <c r="AJ209" s="125"/>
      <c r="AK209" s="125"/>
      <c r="AL209" s="125"/>
      <c r="AM209" s="125"/>
      <c r="AN209" s="125"/>
      <c r="AO209" s="125"/>
      <c r="AP209" s="125"/>
      <c r="AQ209" s="125"/>
      <c r="AR209" s="125"/>
      <c r="AS209" s="125"/>
      <c r="AT209" s="125"/>
      <c r="AU209" s="125"/>
      <c r="AV209" s="125"/>
      <c r="AW209" s="125"/>
      <c r="AX209" s="125"/>
      <c r="AY209" s="125"/>
      <c r="AZ209" s="125"/>
      <c r="BA209" s="125"/>
      <c r="BB209" s="125"/>
      <c r="BC209" s="125"/>
      <c r="BD209" s="125"/>
      <c r="BE209" s="126"/>
      <c r="BF209" s="124"/>
    </row>
    <row r="210" spans="2:59">
      <c r="B210" s="655"/>
      <c r="C210" s="658"/>
      <c r="D210" s="655"/>
      <c r="E210" s="96">
        <v>1</v>
      </c>
      <c r="F210" s="96">
        <v>2</v>
      </c>
      <c r="G210" s="96">
        <v>3</v>
      </c>
      <c r="H210" s="96">
        <v>4</v>
      </c>
      <c r="I210" s="96">
        <v>5</v>
      </c>
      <c r="J210" s="96">
        <v>6</v>
      </c>
      <c r="K210" s="96">
        <v>7</v>
      </c>
      <c r="L210" s="96">
        <v>8</v>
      </c>
      <c r="M210" s="96">
        <v>9</v>
      </c>
      <c r="N210" s="96">
        <v>10</v>
      </c>
      <c r="O210" s="96">
        <v>11</v>
      </c>
      <c r="P210" s="96">
        <v>12</v>
      </c>
      <c r="Q210" s="96">
        <v>13</v>
      </c>
      <c r="R210" s="96">
        <v>14</v>
      </c>
      <c r="S210" s="96">
        <v>15</v>
      </c>
      <c r="T210" s="96">
        <v>16</v>
      </c>
      <c r="U210" s="96">
        <v>17</v>
      </c>
      <c r="V210" s="96">
        <v>18</v>
      </c>
      <c r="W210" s="96">
        <v>19</v>
      </c>
      <c r="X210" s="96">
        <v>20</v>
      </c>
      <c r="Y210" s="96">
        <v>21</v>
      </c>
      <c r="Z210" s="96">
        <v>22</v>
      </c>
      <c r="AA210" s="96">
        <v>23</v>
      </c>
      <c r="AB210" s="96">
        <v>24</v>
      </c>
      <c r="AC210" s="96">
        <v>25</v>
      </c>
      <c r="AD210" s="96">
        <v>26</v>
      </c>
      <c r="AE210" s="96">
        <v>27</v>
      </c>
      <c r="AF210" s="96">
        <v>28</v>
      </c>
      <c r="AG210" s="96">
        <v>29</v>
      </c>
      <c r="AH210" s="96">
        <v>30</v>
      </c>
      <c r="AI210" s="96">
        <v>31</v>
      </c>
      <c r="AJ210" s="96">
        <v>32</v>
      </c>
      <c r="AK210" s="96">
        <v>33</v>
      </c>
      <c r="AL210" s="96">
        <v>34</v>
      </c>
      <c r="AM210" s="96">
        <v>35</v>
      </c>
      <c r="AN210" s="96">
        <v>36</v>
      </c>
      <c r="AO210" s="96">
        <v>37</v>
      </c>
      <c r="AP210" s="96">
        <v>38</v>
      </c>
      <c r="AQ210" s="96">
        <v>39</v>
      </c>
      <c r="AR210" s="96">
        <v>40</v>
      </c>
      <c r="AS210" s="96">
        <v>41</v>
      </c>
      <c r="AT210" s="96">
        <v>42</v>
      </c>
      <c r="AU210" s="96">
        <v>43</v>
      </c>
      <c r="AV210" s="96">
        <v>44</v>
      </c>
      <c r="AW210" s="96">
        <v>45</v>
      </c>
      <c r="AX210" s="96">
        <v>46</v>
      </c>
      <c r="AY210" s="96">
        <v>47</v>
      </c>
      <c r="AZ210" s="96">
        <v>48</v>
      </c>
      <c r="BA210" s="96">
        <v>49</v>
      </c>
      <c r="BB210" s="96">
        <v>50</v>
      </c>
      <c r="BC210" s="96">
        <v>51</v>
      </c>
      <c r="BD210" s="96">
        <v>52</v>
      </c>
      <c r="BE210" s="94">
        <v>54</v>
      </c>
      <c r="BF210" s="124"/>
    </row>
    <row r="211" spans="2:59" ht="15.75">
      <c r="B211" s="648" t="s">
        <v>140</v>
      </c>
      <c r="C211" s="649" t="s">
        <v>327</v>
      </c>
      <c r="D211" s="210"/>
      <c r="E211" s="373"/>
      <c r="F211" s="373"/>
      <c r="G211" s="373"/>
      <c r="H211" s="373"/>
      <c r="I211" s="373"/>
      <c r="J211" s="373"/>
      <c r="K211" s="373"/>
      <c r="L211" s="373"/>
      <c r="M211" s="373"/>
      <c r="N211" s="373"/>
      <c r="O211" s="373"/>
      <c r="P211" s="373"/>
      <c r="Q211" s="373"/>
      <c r="R211" s="373"/>
      <c r="S211" s="373"/>
      <c r="T211" s="373"/>
      <c r="U211" s="373"/>
      <c r="V211" s="374"/>
      <c r="W211" s="374"/>
      <c r="X211" s="492">
        <v>1</v>
      </c>
      <c r="Y211" s="492">
        <v>2</v>
      </c>
      <c r="Z211" s="567">
        <v>3</v>
      </c>
      <c r="AA211" s="567">
        <v>4</v>
      </c>
      <c r="AB211" s="567">
        <v>5</v>
      </c>
      <c r="AC211" s="567">
        <v>6</v>
      </c>
      <c r="AD211" s="567">
        <v>7</v>
      </c>
      <c r="AE211" s="567">
        <v>8</v>
      </c>
      <c r="AF211" s="493">
        <v>9</v>
      </c>
      <c r="AG211" s="493">
        <v>10</v>
      </c>
      <c r="AH211" s="493">
        <v>11</v>
      </c>
      <c r="AI211" s="493">
        <v>12</v>
      </c>
      <c r="AJ211" s="493">
        <v>13</v>
      </c>
      <c r="AK211" s="493">
        <v>14</v>
      </c>
      <c r="AL211" s="493">
        <v>15</v>
      </c>
      <c r="AM211" s="493">
        <v>16</v>
      </c>
      <c r="AN211" s="493">
        <v>17</v>
      </c>
      <c r="AO211" s="493">
        <v>18</v>
      </c>
      <c r="AP211" s="493">
        <v>19</v>
      </c>
      <c r="AQ211" s="493">
        <v>20</v>
      </c>
      <c r="AR211" s="493">
        <v>21</v>
      </c>
      <c r="AS211" s="493">
        <v>22</v>
      </c>
      <c r="AT211" s="493">
        <v>23</v>
      </c>
      <c r="AU211" s="497">
        <v>24</v>
      </c>
      <c r="AV211" s="374"/>
      <c r="AW211" s="374"/>
      <c r="AX211" s="373"/>
      <c r="AY211" s="373"/>
      <c r="AZ211" s="373"/>
      <c r="BA211" s="373"/>
      <c r="BB211" s="373"/>
      <c r="BC211" s="373"/>
      <c r="BD211" s="373"/>
      <c r="BE211" s="373"/>
      <c r="BF211" s="375"/>
    </row>
    <row r="212" spans="2:59">
      <c r="B212" s="648"/>
      <c r="C212" s="650"/>
      <c r="D212" s="210"/>
      <c r="E212" s="373"/>
      <c r="F212" s="373"/>
      <c r="G212" s="373"/>
      <c r="H212" s="373"/>
      <c r="I212" s="373"/>
      <c r="J212" s="373"/>
      <c r="K212" s="373"/>
      <c r="L212" s="373"/>
      <c r="M212" s="373"/>
      <c r="N212" s="373"/>
      <c r="O212" s="373"/>
      <c r="P212" s="373"/>
      <c r="Q212" s="373"/>
      <c r="R212" s="373"/>
      <c r="S212" s="373"/>
      <c r="T212" s="373"/>
      <c r="U212" s="373"/>
      <c r="V212" s="374"/>
      <c r="W212" s="374"/>
      <c r="X212" s="373"/>
      <c r="Y212" s="373"/>
      <c r="Z212" s="373"/>
      <c r="AA212" s="373"/>
      <c r="AB212" s="373"/>
      <c r="AC212" s="373"/>
      <c r="AD212" s="373"/>
      <c r="AE212" s="373"/>
      <c r="AF212" s="373"/>
      <c r="AG212" s="373"/>
      <c r="AH212" s="373"/>
      <c r="AI212" s="373"/>
      <c r="AJ212" s="373"/>
      <c r="AK212" s="373"/>
      <c r="AL212" s="373"/>
      <c r="AM212" s="373"/>
      <c r="AN212" s="373"/>
      <c r="AO212" s="373"/>
      <c r="AP212" s="373"/>
      <c r="AQ212" s="373"/>
      <c r="AR212" s="373"/>
      <c r="AS212" s="373"/>
      <c r="AT212" s="373"/>
      <c r="AU212" s="373"/>
      <c r="AV212" s="374"/>
      <c r="AW212" s="374"/>
      <c r="AX212" s="373"/>
      <c r="AY212" s="373"/>
      <c r="AZ212" s="373"/>
      <c r="BA212" s="373"/>
      <c r="BB212" s="373"/>
      <c r="BC212" s="373"/>
      <c r="BD212" s="373"/>
      <c r="BE212" s="373"/>
      <c r="BF212" s="375"/>
    </row>
    <row r="213" spans="2:59" ht="15.75" customHeight="1">
      <c r="B213" s="695" t="s">
        <v>471</v>
      </c>
      <c r="C213" s="631" t="s">
        <v>363</v>
      </c>
      <c r="D213" s="363" t="s">
        <v>314</v>
      </c>
      <c r="E213" s="433">
        <v>1</v>
      </c>
      <c r="F213" s="433">
        <v>1</v>
      </c>
      <c r="G213" s="433">
        <v>1</v>
      </c>
      <c r="H213" s="433">
        <v>1</v>
      </c>
      <c r="I213" s="433">
        <v>1</v>
      </c>
      <c r="J213" s="433">
        <v>1</v>
      </c>
      <c r="K213" s="433">
        <v>1</v>
      </c>
      <c r="L213" s="433">
        <v>1</v>
      </c>
      <c r="M213" s="433">
        <v>1</v>
      </c>
      <c r="N213" s="433">
        <v>1</v>
      </c>
      <c r="O213" s="433">
        <v>1</v>
      </c>
      <c r="P213" s="433">
        <v>1</v>
      </c>
      <c r="Q213" s="434"/>
      <c r="R213" s="434"/>
      <c r="S213" s="434"/>
      <c r="T213" s="434"/>
      <c r="U213" s="434"/>
      <c r="V213" s="280"/>
      <c r="W213" s="95"/>
      <c r="X213" s="434"/>
      <c r="Y213" s="434"/>
      <c r="Z213" s="434"/>
      <c r="AA213" s="434"/>
      <c r="AB213" s="433">
        <v>1</v>
      </c>
      <c r="AC213" s="433">
        <v>1</v>
      </c>
      <c r="AD213" s="433">
        <v>1</v>
      </c>
      <c r="AE213" s="433">
        <v>1</v>
      </c>
      <c r="AF213" s="433">
        <v>1</v>
      </c>
      <c r="AG213" s="433">
        <v>1</v>
      </c>
      <c r="AH213" s="433">
        <v>1</v>
      </c>
      <c r="AI213" s="433">
        <v>1</v>
      </c>
      <c r="AJ213" s="433">
        <v>1</v>
      </c>
      <c r="AK213" s="434"/>
      <c r="AL213" s="434"/>
      <c r="AM213" s="434"/>
      <c r="AN213" s="434"/>
      <c r="AO213" s="434"/>
      <c r="AP213" s="434"/>
      <c r="AQ213" s="434"/>
      <c r="AR213" s="434"/>
      <c r="AS213" s="371"/>
      <c r="AT213" s="370"/>
      <c r="AU213" s="370"/>
      <c r="AV213" s="96"/>
      <c r="AW213" s="96"/>
      <c r="AX213" s="372"/>
      <c r="AY213" s="372"/>
      <c r="AZ213" s="372"/>
      <c r="BA213" s="372"/>
      <c r="BB213" s="372"/>
      <c r="BC213" s="372"/>
      <c r="BD213" s="372"/>
      <c r="BE213" s="444">
        <f>SUM(E213:BD213)</f>
        <v>21</v>
      </c>
      <c r="BF213" s="430">
        <f>SUM(E213:BE213)</f>
        <v>42</v>
      </c>
      <c r="BG213">
        <v>17</v>
      </c>
    </row>
    <row r="214" spans="2:59" ht="15.75" customHeight="1">
      <c r="B214" s="696"/>
      <c r="C214" s="632"/>
      <c r="D214" s="363" t="s">
        <v>315</v>
      </c>
      <c r="E214" s="411"/>
      <c r="F214" s="411"/>
      <c r="G214" s="411"/>
      <c r="H214" s="411"/>
      <c r="I214" s="411"/>
      <c r="J214" s="411"/>
      <c r="K214" s="411"/>
      <c r="L214" s="411"/>
      <c r="M214" s="411"/>
      <c r="N214" s="411"/>
      <c r="O214" s="411"/>
      <c r="P214" s="411"/>
      <c r="Q214" s="434"/>
      <c r="R214" s="434"/>
      <c r="S214" s="434"/>
      <c r="T214" s="434"/>
      <c r="U214" s="434"/>
      <c r="V214" s="280"/>
      <c r="W214" s="95"/>
      <c r="X214" s="434"/>
      <c r="Y214" s="434"/>
      <c r="Z214" s="434"/>
      <c r="AA214" s="434"/>
      <c r="AB214" s="411"/>
      <c r="AC214" s="411"/>
      <c r="AD214" s="411"/>
      <c r="AE214" s="411"/>
      <c r="AF214" s="411"/>
      <c r="AG214" s="411"/>
      <c r="AH214" s="411"/>
      <c r="AI214" s="411"/>
      <c r="AJ214" s="411"/>
      <c r="AK214" s="434"/>
      <c r="AL214" s="434"/>
      <c r="AM214" s="434"/>
      <c r="AN214" s="434"/>
      <c r="AO214" s="434"/>
      <c r="AP214" s="434"/>
      <c r="AQ214" s="434"/>
      <c r="AR214" s="434"/>
      <c r="AS214" s="371"/>
      <c r="AT214" s="370"/>
      <c r="AU214" s="370"/>
      <c r="AV214" s="96"/>
      <c r="AW214" s="96"/>
      <c r="AX214" s="372"/>
      <c r="AY214" s="372"/>
      <c r="AZ214" s="372"/>
      <c r="BA214" s="372"/>
      <c r="BB214" s="372"/>
      <c r="BC214" s="372"/>
      <c r="BD214" s="372"/>
      <c r="BE214" s="444">
        <f t="shared" ref="BE214:BE242" si="7">SUM(E214:BD214)</f>
        <v>0</v>
      </c>
      <c r="BF214" s="430">
        <f t="shared" ref="BF214:BF241" si="8">SUM(E214:BE214)</f>
        <v>0</v>
      </c>
    </row>
    <row r="215" spans="2:59" ht="15.75" customHeight="1">
      <c r="B215" s="633" t="s">
        <v>384</v>
      </c>
      <c r="C215" s="631" t="s">
        <v>364</v>
      </c>
      <c r="D215" s="382"/>
      <c r="E215" s="433">
        <v>1</v>
      </c>
      <c r="F215" s="433">
        <v>1</v>
      </c>
      <c r="G215" s="433">
        <v>1</v>
      </c>
      <c r="H215" s="433">
        <v>1</v>
      </c>
      <c r="I215" s="433">
        <v>1</v>
      </c>
      <c r="J215" s="433">
        <v>1</v>
      </c>
      <c r="K215" s="433">
        <v>1</v>
      </c>
      <c r="L215" s="433">
        <v>1</v>
      </c>
      <c r="M215" s="433">
        <v>1</v>
      </c>
      <c r="N215" s="433">
        <v>1</v>
      </c>
      <c r="O215" s="433">
        <v>1</v>
      </c>
      <c r="P215" s="433">
        <v>1</v>
      </c>
      <c r="Q215" s="434"/>
      <c r="R215" s="434"/>
      <c r="S215" s="434"/>
      <c r="T215" s="434"/>
      <c r="U215" s="434"/>
      <c r="V215" s="280"/>
      <c r="W215" s="95"/>
      <c r="X215" s="434"/>
      <c r="Y215" s="434"/>
      <c r="Z215" s="434"/>
      <c r="AA215" s="434"/>
      <c r="AB215" s="433">
        <v>1</v>
      </c>
      <c r="AC215" s="433">
        <v>1</v>
      </c>
      <c r="AD215" s="433">
        <v>1</v>
      </c>
      <c r="AE215" s="433">
        <v>1</v>
      </c>
      <c r="AF215" s="433">
        <v>1</v>
      </c>
      <c r="AG215" s="433">
        <v>1</v>
      </c>
      <c r="AH215" s="433">
        <v>1</v>
      </c>
      <c r="AI215" s="433">
        <v>1</v>
      </c>
      <c r="AJ215" s="433">
        <v>1</v>
      </c>
      <c r="AK215" s="434"/>
      <c r="AL215" s="434"/>
      <c r="AM215" s="434"/>
      <c r="AN215" s="434"/>
      <c r="AO215" s="434"/>
      <c r="AP215" s="434"/>
      <c r="AQ215" s="434"/>
      <c r="AR215" s="434"/>
      <c r="AS215" s="371"/>
      <c r="AT215" s="370"/>
      <c r="AU215" s="370"/>
      <c r="AV215" s="454"/>
      <c r="AW215" s="96"/>
      <c r="AX215" s="372"/>
      <c r="AY215" s="372"/>
      <c r="AZ215" s="372"/>
      <c r="BA215" s="372"/>
      <c r="BB215" s="372"/>
      <c r="BC215" s="372"/>
      <c r="BD215" s="372"/>
      <c r="BE215" s="444">
        <f t="shared" si="7"/>
        <v>21</v>
      </c>
      <c r="BF215" s="430"/>
      <c r="BG215">
        <v>13</v>
      </c>
    </row>
    <row r="216" spans="2:59" ht="15.75" customHeight="1">
      <c r="B216" s="633"/>
      <c r="C216" s="632"/>
      <c r="D216" s="382"/>
      <c r="E216" s="411"/>
      <c r="F216" s="411"/>
      <c r="G216" s="411"/>
      <c r="H216" s="411"/>
      <c r="I216" s="411"/>
      <c r="J216" s="411"/>
      <c r="K216" s="411"/>
      <c r="L216" s="411"/>
      <c r="M216" s="411"/>
      <c r="N216" s="411"/>
      <c r="O216" s="411"/>
      <c r="P216" s="411"/>
      <c r="Q216" s="434"/>
      <c r="R216" s="434"/>
      <c r="S216" s="434"/>
      <c r="T216" s="434"/>
      <c r="U216" s="434"/>
      <c r="V216" s="280"/>
      <c r="W216" s="95"/>
      <c r="X216" s="434"/>
      <c r="Y216" s="434"/>
      <c r="Z216" s="434"/>
      <c r="AA216" s="434"/>
      <c r="AB216" s="411"/>
      <c r="AC216" s="411"/>
      <c r="AD216" s="411"/>
      <c r="AE216" s="411"/>
      <c r="AF216" s="411"/>
      <c r="AG216" s="411"/>
      <c r="AH216" s="411"/>
      <c r="AI216" s="411"/>
      <c r="AJ216" s="411"/>
      <c r="AK216" s="434"/>
      <c r="AL216" s="434"/>
      <c r="AM216" s="434"/>
      <c r="AN216" s="434"/>
      <c r="AO216" s="434"/>
      <c r="AP216" s="434"/>
      <c r="AQ216" s="434"/>
      <c r="AR216" s="434"/>
      <c r="AS216" s="371"/>
      <c r="AT216" s="370"/>
      <c r="AU216" s="370"/>
      <c r="AV216" s="454"/>
      <c r="AW216" s="96"/>
      <c r="AX216" s="372"/>
      <c r="AY216" s="372"/>
      <c r="AZ216" s="372"/>
      <c r="BA216" s="372"/>
      <c r="BB216" s="372"/>
      <c r="BC216" s="372"/>
      <c r="BD216" s="372"/>
      <c r="BE216" s="444">
        <f t="shared" si="7"/>
        <v>0</v>
      </c>
      <c r="BF216" s="430"/>
    </row>
    <row r="217" spans="2:59" ht="15.75" customHeight="1">
      <c r="B217" s="633" t="s">
        <v>458</v>
      </c>
      <c r="C217" s="631" t="s">
        <v>401</v>
      </c>
      <c r="D217" s="562"/>
      <c r="E217" s="433">
        <v>4</v>
      </c>
      <c r="F217" s="433">
        <v>4</v>
      </c>
      <c r="G217" s="433">
        <v>4</v>
      </c>
      <c r="H217" s="433">
        <v>4</v>
      </c>
      <c r="I217" s="433">
        <v>4</v>
      </c>
      <c r="J217" s="433">
        <v>4</v>
      </c>
      <c r="K217" s="433">
        <v>4</v>
      </c>
      <c r="L217" s="433">
        <v>4</v>
      </c>
      <c r="M217" s="433">
        <v>4</v>
      </c>
      <c r="N217" s="433">
        <v>4</v>
      </c>
      <c r="O217" s="433">
        <v>4</v>
      </c>
      <c r="P217" s="433">
        <v>4</v>
      </c>
      <c r="Q217" s="434"/>
      <c r="R217" s="434"/>
      <c r="S217" s="434"/>
      <c r="T217" s="434"/>
      <c r="U217" s="434"/>
      <c r="V217" s="280"/>
      <c r="W217" s="95"/>
      <c r="X217" s="434"/>
      <c r="Y217" s="434"/>
      <c r="Z217" s="434"/>
      <c r="AA217" s="434"/>
      <c r="AB217" s="411"/>
      <c r="AC217" s="411"/>
      <c r="AD217" s="411"/>
      <c r="AE217" s="411"/>
      <c r="AF217" s="411"/>
      <c r="AG217" s="411"/>
      <c r="AH217" s="411"/>
      <c r="AI217" s="411"/>
      <c r="AJ217" s="411"/>
      <c r="AK217" s="434"/>
      <c r="AL217" s="434"/>
      <c r="AM217" s="434"/>
      <c r="AN217" s="434"/>
      <c r="AO217" s="434"/>
      <c r="AP217" s="434"/>
      <c r="AQ217" s="434"/>
      <c r="AR217" s="434"/>
      <c r="AS217" s="371"/>
      <c r="AT217" s="370"/>
      <c r="AU217" s="370"/>
      <c r="AV217" s="454"/>
      <c r="AW217" s="96"/>
      <c r="AX217" s="372"/>
      <c r="AY217" s="372"/>
      <c r="AZ217" s="372"/>
      <c r="BA217" s="372"/>
      <c r="BB217" s="372"/>
      <c r="BC217" s="372"/>
      <c r="BD217" s="372"/>
      <c r="BE217" s="444">
        <f t="shared" si="7"/>
        <v>48</v>
      </c>
      <c r="BF217" s="430"/>
      <c r="BG217">
        <v>12</v>
      </c>
    </row>
    <row r="218" spans="2:59" ht="24" customHeight="1">
      <c r="B218" s="633"/>
      <c r="C218" s="632"/>
      <c r="D218" s="562"/>
      <c r="E218" s="411"/>
      <c r="F218" s="411"/>
      <c r="G218" s="411"/>
      <c r="H218" s="411"/>
      <c r="I218" s="411"/>
      <c r="J218" s="411"/>
      <c r="K218" s="411"/>
      <c r="L218" s="411"/>
      <c r="M218" s="411"/>
      <c r="N218" s="411"/>
      <c r="O218" s="411"/>
      <c r="P218" s="411"/>
      <c r="Q218" s="434"/>
      <c r="R218" s="434"/>
      <c r="S218" s="434"/>
      <c r="T218" s="434"/>
      <c r="U218" s="434"/>
      <c r="V218" s="280"/>
      <c r="W218" s="95"/>
      <c r="X218" s="434"/>
      <c r="Y218" s="434"/>
      <c r="Z218" s="434"/>
      <c r="AA218" s="434"/>
      <c r="AB218" s="411"/>
      <c r="AC218" s="411"/>
      <c r="AD218" s="411"/>
      <c r="AE218" s="411"/>
      <c r="AF218" s="411"/>
      <c r="AG218" s="411"/>
      <c r="AH218" s="411"/>
      <c r="AI218" s="411"/>
      <c r="AJ218" s="411"/>
      <c r="AK218" s="434"/>
      <c r="AL218" s="434"/>
      <c r="AM218" s="434"/>
      <c r="AN218" s="434"/>
      <c r="AO218" s="434"/>
      <c r="AP218" s="434"/>
      <c r="AQ218" s="434"/>
      <c r="AR218" s="434"/>
      <c r="AS218" s="371"/>
      <c r="AT218" s="370"/>
      <c r="AU218" s="370"/>
      <c r="AV218" s="454"/>
      <c r="AW218" s="96"/>
      <c r="AX218" s="372"/>
      <c r="AY218" s="372"/>
      <c r="AZ218" s="372"/>
      <c r="BA218" s="372"/>
      <c r="BB218" s="372"/>
      <c r="BC218" s="372"/>
      <c r="BD218" s="372"/>
      <c r="BE218" s="444">
        <f t="shared" si="7"/>
        <v>0</v>
      </c>
      <c r="BF218" s="430"/>
    </row>
    <row r="219" spans="2:59" ht="15.75" customHeight="1">
      <c r="B219" s="633" t="s">
        <v>474</v>
      </c>
      <c r="C219" s="634" t="s">
        <v>324</v>
      </c>
      <c r="D219" s="363" t="s">
        <v>314</v>
      </c>
      <c r="E219" s="433">
        <v>1</v>
      </c>
      <c r="F219" s="433">
        <v>1</v>
      </c>
      <c r="G219" s="433">
        <v>1</v>
      </c>
      <c r="H219" s="433">
        <v>1</v>
      </c>
      <c r="I219" s="433">
        <v>1</v>
      </c>
      <c r="J219" s="433">
        <v>1</v>
      </c>
      <c r="K219" s="433">
        <v>1</v>
      </c>
      <c r="L219" s="433">
        <v>1</v>
      </c>
      <c r="M219" s="433">
        <v>1</v>
      </c>
      <c r="N219" s="433">
        <v>1</v>
      </c>
      <c r="O219" s="433">
        <v>1</v>
      </c>
      <c r="P219" s="433">
        <v>1</v>
      </c>
      <c r="Q219" s="434"/>
      <c r="R219" s="434"/>
      <c r="S219" s="434"/>
      <c r="T219" s="434"/>
      <c r="U219" s="434"/>
      <c r="V219" s="280"/>
      <c r="W219" s="95"/>
      <c r="X219" s="434"/>
      <c r="Y219" s="434"/>
      <c r="Z219" s="434"/>
      <c r="AA219" s="434"/>
      <c r="AB219" s="433">
        <v>3</v>
      </c>
      <c r="AC219" s="433">
        <v>3</v>
      </c>
      <c r="AD219" s="433">
        <v>3</v>
      </c>
      <c r="AE219" s="433">
        <v>3</v>
      </c>
      <c r="AF219" s="433">
        <v>2</v>
      </c>
      <c r="AG219" s="433">
        <v>2</v>
      </c>
      <c r="AH219" s="433">
        <v>2</v>
      </c>
      <c r="AI219" s="433">
        <v>2</v>
      </c>
      <c r="AJ219" s="433">
        <v>2</v>
      </c>
      <c r="AK219" s="434"/>
      <c r="AL219" s="434"/>
      <c r="AM219" s="434"/>
      <c r="AN219" s="434"/>
      <c r="AO219" s="434"/>
      <c r="AP219" s="434"/>
      <c r="AQ219" s="434"/>
      <c r="AR219" s="434"/>
      <c r="AS219" s="371"/>
      <c r="AT219" s="370"/>
      <c r="AU219" s="370"/>
      <c r="AV219" s="454"/>
      <c r="AW219" s="96"/>
      <c r="AX219" s="372"/>
      <c r="AY219" s="372"/>
      <c r="AZ219" s="372"/>
      <c r="BA219" s="372"/>
      <c r="BB219" s="372"/>
      <c r="BC219" s="372"/>
      <c r="BD219" s="372"/>
      <c r="BE219" s="444">
        <f t="shared" si="7"/>
        <v>34</v>
      </c>
      <c r="BF219" s="430">
        <f t="shared" si="8"/>
        <v>68</v>
      </c>
      <c r="BG219">
        <v>34</v>
      </c>
    </row>
    <row r="220" spans="2:59" ht="15.75" customHeight="1">
      <c r="B220" s="633"/>
      <c r="C220" s="635"/>
      <c r="D220" s="363" t="s">
        <v>315</v>
      </c>
      <c r="E220" s="411"/>
      <c r="F220" s="411"/>
      <c r="G220" s="411"/>
      <c r="H220" s="411"/>
      <c r="I220" s="411"/>
      <c r="J220" s="411"/>
      <c r="K220" s="411"/>
      <c r="L220" s="411"/>
      <c r="M220" s="411"/>
      <c r="N220" s="411"/>
      <c r="O220" s="411"/>
      <c r="P220" s="411"/>
      <c r="Q220" s="434"/>
      <c r="R220" s="434"/>
      <c r="S220" s="434"/>
      <c r="T220" s="434"/>
      <c r="U220" s="434"/>
      <c r="V220" s="280"/>
      <c r="W220" s="95"/>
      <c r="X220" s="434"/>
      <c r="Y220" s="434"/>
      <c r="Z220" s="434"/>
      <c r="AA220" s="434"/>
      <c r="AB220" s="411"/>
      <c r="AC220" s="411"/>
      <c r="AD220" s="411"/>
      <c r="AE220" s="411"/>
      <c r="AF220" s="411"/>
      <c r="AG220" s="411"/>
      <c r="AH220" s="411"/>
      <c r="AI220" s="411"/>
      <c r="AJ220" s="411"/>
      <c r="AK220" s="434"/>
      <c r="AL220" s="434"/>
      <c r="AM220" s="434"/>
      <c r="AN220" s="434"/>
      <c r="AO220" s="434"/>
      <c r="AP220" s="434"/>
      <c r="AQ220" s="434"/>
      <c r="AR220" s="434"/>
      <c r="AS220" s="371"/>
      <c r="AT220" s="370"/>
      <c r="AU220" s="370"/>
      <c r="AV220" s="454"/>
      <c r="AW220" s="96"/>
      <c r="AX220" s="372"/>
      <c r="AY220" s="372"/>
      <c r="AZ220" s="372"/>
      <c r="BA220" s="372"/>
      <c r="BB220" s="372"/>
      <c r="BC220" s="372"/>
      <c r="BD220" s="372"/>
      <c r="BE220" s="444">
        <f t="shared" si="7"/>
        <v>0</v>
      </c>
      <c r="BF220" s="430">
        <f t="shared" si="8"/>
        <v>0</v>
      </c>
    </row>
    <row r="221" spans="2:59" ht="15.75" customHeight="1">
      <c r="B221" s="633" t="s">
        <v>475</v>
      </c>
      <c r="C221" s="634" t="s">
        <v>373</v>
      </c>
      <c r="D221" s="584"/>
      <c r="E221" s="411">
        <v>3</v>
      </c>
      <c r="F221" s="411">
        <v>3</v>
      </c>
      <c r="G221" s="411">
        <v>3</v>
      </c>
      <c r="H221" s="411">
        <v>3</v>
      </c>
      <c r="I221" s="411">
        <v>3</v>
      </c>
      <c r="J221" s="411">
        <v>3</v>
      </c>
      <c r="K221" s="411">
        <v>3</v>
      </c>
      <c r="L221" s="411">
        <v>3</v>
      </c>
      <c r="M221" s="411">
        <v>3</v>
      </c>
      <c r="N221" s="411">
        <v>3</v>
      </c>
      <c r="O221" s="411">
        <v>3</v>
      </c>
      <c r="P221" s="411">
        <v>3</v>
      </c>
      <c r="Q221" s="434"/>
      <c r="R221" s="434"/>
      <c r="S221" s="434"/>
      <c r="T221" s="434"/>
      <c r="U221" s="434"/>
      <c r="V221" s="280"/>
      <c r="W221" s="95"/>
      <c r="X221" s="434"/>
      <c r="Y221" s="434"/>
      <c r="Z221" s="434"/>
      <c r="AA221" s="434"/>
      <c r="AB221" s="411">
        <v>1</v>
      </c>
      <c r="AC221" s="411">
        <v>1</v>
      </c>
      <c r="AD221" s="411">
        <v>1</v>
      </c>
      <c r="AE221" s="411">
        <v>1</v>
      </c>
      <c r="AF221" s="411">
        <v>1</v>
      </c>
      <c r="AG221" s="411">
        <v>1</v>
      </c>
      <c r="AH221" s="411">
        <v>1</v>
      </c>
      <c r="AI221" s="411">
        <v>1</v>
      </c>
      <c r="AJ221" s="411">
        <v>1</v>
      </c>
      <c r="AK221" s="434"/>
      <c r="AL221" s="434"/>
      <c r="AM221" s="434"/>
      <c r="AN221" s="434"/>
      <c r="AO221" s="434"/>
      <c r="AP221" s="434"/>
      <c r="AQ221" s="434"/>
      <c r="AR221" s="434"/>
      <c r="AS221" s="371"/>
      <c r="AT221" s="370"/>
      <c r="AU221" s="370"/>
      <c r="AV221" s="454"/>
      <c r="AW221" s="96"/>
      <c r="AX221" s="372"/>
      <c r="AY221" s="372"/>
      <c r="AZ221" s="372"/>
      <c r="BA221" s="372"/>
      <c r="BB221" s="372"/>
      <c r="BC221" s="372"/>
      <c r="BD221" s="372"/>
      <c r="BE221" s="444">
        <f t="shared" si="7"/>
        <v>45</v>
      </c>
      <c r="BF221" s="430"/>
      <c r="BG221">
        <v>45</v>
      </c>
    </row>
    <row r="222" spans="2:59" ht="15.75" customHeight="1">
      <c r="B222" s="633"/>
      <c r="C222" s="635"/>
      <c r="D222" s="584"/>
      <c r="E222" s="411"/>
      <c r="F222" s="411"/>
      <c r="G222" s="411"/>
      <c r="H222" s="411"/>
      <c r="I222" s="411"/>
      <c r="J222" s="411"/>
      <c r="K222" s="411"/>
      <c r="L222" s="411"/>
      <c r="M222" s="411"/>
      <c r="N222" s="411"/>
      <c r="O222" s="411"/>
      <c r="P222" s="411"/>
      <c r="Q222" s="434"/>
      <c r="R222" s="434"/>
      <c r="S222" s="434"/>
      <c r="T222" s="434"/>
      <c r="U222" s="434"/>
      <c r="V222" s="280"/>
      <c r="W222" s="95"/>
      <c r="X222" s="434"/>
      <c r="Y222" s="434"/>
      <c r="Z222" s="434"/>
      <c r="AA222" s="434"/>
      <c r="AB222" s="411"/>
      <c r="AC222" s="411"/>
      <c r="AD222" s="411"/>
      <c r="AE222" s="411"/>
      <c r="AF222" s="411"/>
      <c r="AG222" s="411"/>
      <c r="AH222" s="411"/>
      <c r="AI222" s="411"/>
      <c r="AJ222" s="411"/>
      <c r="AK222" s="434"/>
      <c r="AL222" s="434"/>
      <c r="AM222" s="434"/>
      <c r="AN222" s="434"/>
      <c r="AO222" s="434"/>
      <c r="AP222" s="434"/>
      <c r="AQ222" s="434"/>
      <c r="AR222" s="434"/>
      <c r="AS222" s="371"/>
      <c r="AT222" s="370"/>
      <c r="AU222" s="370"/>
      <c r="AV222" s="454"/>
      <c r="AW222" s="96"/>
      <c r="AX222" s="372"/>
      <c r="AY222" s="372"/>
      <c r="AZ222" s="372"/>
      <c r="BA222" s="372"/>
      <c r="BB222" s="372"/>
      <c r="BC222" s="372"/>
      <c r="BD222" s="372"/>
      <c r="BE222" s="444">
        <f t="shared" si="7"/>
        <v>0</v>
      </c>
      <c r="BF222" s="430"/>
    </row>
    <row r="223" spans="2:59" ht="15.75" customHeight="1">
      <c r="B223" s="633" t="s">
        <v>476</v>
      </c>
      <c r="C223" s="634" t="s">
        <v>33</v>
      </c>
      <c r="D223" s="608"/>
      <c r="E223" s="433">
        <v>1</v>
      </c>
      <c r="F223" s="433">
        <v>1</v>
      </c>
      <c r="G223" s="433">
        <v>1</v>
      </c>
      <c r="H223" s="433">
        <v>1</v>
      </c>
      <c r="I223" s="433">
        <v>1</v>
      </c>
      <c r="J223" s="433">
        <v>1</v>
      </c>
      <c r="K223" s="433">
        <v>1</v>
      </c>
      <c r="L223" s="433">
        <v>1</v>
      </c>
      <c r="M223" s="433">
        <v>1</v>
      </c>
      <c r="N223" s="433">
        <v>1</v>
      </c>
      <c r="O223" s="433">
        <v>1</v>
      </c>
      <c r="P223" s="433">
        <v>1</v>
      </c>
      <c r="Q223" s="434"/>
      <c r="R223" s="434"/>
      <c r="S223" s="434"/>
      <c r="T223" s="434"/>
      <c r="U223" s="434"/>
      <c r="V223" s="280"/>
      <c r="W223" s="95"/>
      <c r="X223" s="434"/>
      <c r="Y223" s="434"/>
      <c r="Z223" s="434"/>
      <c r="AA223" s="434"/>
      <c r="AB223" s="433">
        <v>2</v>
      </c>
      <c r="AC223" s="433">
        <v>2</v>
      </c>
      <c r="AD223" s="433">
        <v>2</v>
      </c>
      <c r="AE223" s="433">
        <v>2</v>
      </c>
      <c r="AF223" s="433">
        <v>3</v>
      </c>
      <c r="AG223" s="433">
        <v>3</v>
      </c>
      <c r="AH223" s="433">
        <v>3</v>
      </c>
      <c r="AI223" s="433">
        <v>3</v>
      </c>
      <c r="AJ223" s="433">
        <v>3</v>
      </c>
      <c r="AK223" s="434"/>
      <c r="AL223" s="434"/>
      <c r="AM223" s="434"/>
      <c r="AN223" s="434"/>
      <c r="AO223" s="434"/>
      <c r="AP223" s="434"/>
      <c r="AQ223" s="434"/>
      <c r="AR223" s="434"/>
      <c r="AS223" s="371"/>
      <c r="AT223" s="370"/>
      <c r="AU223" s="370"/>
      <c r="AV223" s="454"/>
      <c r="AW223" s="96"/>
      <c r="AX223" s="372"/>
      <c r="AY223" s="372"/>
      <c r="AZ223" s="372"/>
      <c r="BA223" s="372"/>
      <c r="BB223" s="372"/>
      <c r="BC223" s="372"/>
      <c r="BD223" s="372"/>
      <c r="BE223" s="444">
        <f t="shared" ref="BE223:BE224" si="9">SUM(E223:BD223)</f>
        <v>35</v>
      </c>
      <c r="BF223" s="430"/>
      <c r="BG223">
        <v>35</v>
      </c>
    </row>
    <row r="224" spans="2:59" ht="15.75" customHeight="1">
      <c r="B224" s="633"/>
      <c r="C224" s="635"/>
      <c r="D224" s="608"/>
      <c r="E224" s="411"/>
      <c r="F224" s="411"/>
      <c r="G224" s="411"/>
      <c r="H224" s="411"/>
      <c r="I224" s="411"/>
      <c r="J224" s="411"/>
      <c r="K224" s="411"/>
      <c r="L224" s="411"/>
      <c r="M224" s="411"/>
      <c r="N224" s="411"/>
      <c r="O224" s="411"/>
      <c r="P224" s="411"/>
      <c r="Q224" s="434"/>
      <c r="R224" s="434"/>
      <c r="S224" s="434"/>
      <c r="T224" s="434"/>
      <c r="U224" s="434"/>
      <c r="V224" s="280"/>
      <c r="W224" s="95"/>
      <c r="X224" s="434"/>
      <c r="Y224" s="434"/>
      <c r="Z224" s="434"/>
      <c r="AA224" s="434"/>
      <c r="AB224" s="411"/>
      <c r="AC224" s="411"/>
      <c r="AD224" s="411"/>
      <c r="AE224" s="411"/>
      <c r="AF224" s="411"/>
      <c r="AG224" s="411"/>
      <c r="AH224" s="411"/>
      <c r="AI224" s="411"/>
      <c r="AJ224" s="411"/>
      <c r="AK224" s="434"/>
      <c r="AL224" s="434"/>
      <c r="AM224" s="434"/>
      <c r="AN224" s="434"/>
      <c r="AO224" s="434"/>
      <c r="AP224" s="434"/>
      <c r="AQ224" s="434"/>
      <c r="AR224" s="434"/>
      <c r="AS224" s="371"/>
      <c r="AT224" s="370"/>
      <c r="AU224" s="370"/>
      <c r="AV224" s="454"/>
      <c r="AW224" s="96"/>
      <c r="AX224" s="372"/>
      <c r="AY224" s="372"/>
      <c r="AZ224" s="372"/>
      <c r="BA224" s="372"/>
      <c r="BB224" s="372"/>
      <c r="BC224" s="372"/>
      <c r="BD224" s="372"/>
      <c r="BE224" s="444">
        <f t="shared" si="9"/>
        <v>0</v>
      </c>
      <c r="BF224" s="430"/>
    </row>
    <row r="225" spans="2:59" ht="15.75" customHeight="1">
      <c r="B225" s="651" t="s">
        <v>32</v>
      </c>
      <c r="C225" s="644" t="s">
        <v>31</v>
      </c>
      <c r="D225" s="358" t="s">
        <v>141</v>
      </c>
      <c r="E225" s="435"/>
      <c r="F225" s="435"/>
      <c r="G225" s="435"/>
      <c r="H225" s="435"/>
      <c r="I225" s="435"/>
      <c r="J225" s="435"/>
      <c r="K225" s="435"/>
      <c r="L225" s="435"/>
      <c r="M225" s="435"/>
      <c r="N225" s="435"/>
      <c r="O225" s="435"/>
      <c r="P225" s="435"/>
      <c r="Q225" s="434"/>
      <c r="R225" s="434"/>
      <c r="S225" s="434"/>
      <c r="T225" s="434"/>
      <c r="U225" s="434"/>
      <c r="V225" s="280"/>
      <c r="W225" s="95"/>
      <c r="X225" s="434"/>
      <c r="Y225" s="434"/>
      <c r="Z225" s="434"/>
      <c r="AA225" s="434"/>
      <c r="AB225" s="435"/>
      <c r="AC225" s="435"/>
      <c r="AD225" s="435"/>
      <c r="AE225" s="435"/>
      <c r="AF225" s="435"/>
      <c r="AG225" s="435"/>
      <c r="AH225" s="435"/>
      <c r="AI225" s="435"/>
      <c r="AJ225" s="435"/>
      <c r="AK225" s="434"/>
      <c r="AL225" s="434"/>
      <c r="AM225" s="434"/>
      <c r="AN225" s="434"/>
      <c r="AO225" s="434"/>
      <c r="AP225" s="434"/>
      <c r="AQ225" s="434"/>
      <c r="AR225" s="434"/>
      <c r="AS225" s="371"/>
      <c r="AT225" s="370"/>
      <c r="AU225" s="370"/>
      <c r="AV225" s="280"/>
      <c r="AW225" s="95"/>
      <c r="AX225" s="103"/>
      <c r="AY225" s="103"/>
      <c r="AZ225" s="103"/>
      <c r="BA225" s="103"/>
      <c r="BB225" s="103"/>
      <c r="BC225" s="103"/>
      <c r="BD225" s="103"/>
      <c r="BE225" s="444">
        <f t="shared" si="7"/>
        <v>0</v>
      </c>
      <c r="BF225" s="430">
        <f t="shared" si="8"/>
        <v>0</v>
      </c>
    </row>
    <row r="226" spans="2:59" ht="15.75" customHeight="1">
      <c r="B226" s="652"/>
      <c r="C226" s="653"/>
      <c r="D226" s="358" t="s">
        <v>142</v>
      </c>
      <c r="E226" s="436"/>
      <c r="F226" s="436"/>
      <c r="G226" s="436"/>
      <c r="H226" s="436"/>
      <c r="I226" s="436"/>
      <c r="J226" s="436"/>
      <c r="K226" s="436"/>
      <c r="L226" s="436"/>
      <c r="M226" s="436"/>
      <c r="N226" s="436"/>
      <c r="O226" s="436"/>
      <c r="P226" s="436"/>
      <c r="Q226" s="434"/>
      <c r="R226" s="434"/>
      <c r="S226" s="434"/>
      <c r="T226" s="434"/>
      <c r="U226" s="434"/>
      <c r="V226" s="280"/>
      <c r="W226" s="95"/>
      <c r="X226" s="434"/>
      <c r="Y226" s="434"/>
      <c r="Z226" s="434"/>
      <c r="AA226" s="434"/>
      <c r="AB226" s="436"/>
      <c r="AC226" s="436"/>
      <c r="AD226" s="436"/>
      <c r="AE226" s="436"/>
      <c r="AF226" s="436"/>
      <c r="AG226" s="436"/>
      <c r="AH226" s="436"/>
      <c r="AI226" s="436"/>
      <c r="AJ226" s="436"/>
      <c r="AK226" s="434"/>
      <c r="AL226" s="434"/>
      <c r="AM226" s="434"/>
      <c r="AN226" s="434"/>
      <c r="AO226" s="434"/>
      <c r="AP226" s="434"/>
      <c r="AQ226" s="434"/>
      <c r="AR226" s="434"/>
      <c r="AS226" s="371"/>
      <c r="AT226" s="370"/>
      <c r="AU226" s="370"/>
      <c r="AV226" s="280"/>
      <c r="AW226" s="95"/>
      <c r="AX226" s="103"/>
      <c r="AY226" s="103"/>
      <c r="AZ226" s="103"/>
      <c r="BA226" s="103"/>
      <c r="BB226" s="103"/>
      <c r="BC226" s="103"/>
      <c r="BD226" s="103"/>
      <c r="BE226" s="444">
        <f t="shared" si="7"/>
        <v>0</v>
      </c>
      <c r="BF226" s="430">
        <f t="shared" si="8"/>
        <v>0</v>
      </c>
    </row>
    <row r="227" spans="2:59" ht="15.75" customHeight="1">
      <c r="B227" s="641" t="s">
        <v>143</v>
      </c>
      <c r="C227" s="643" t="s">
        <v>94</v>
      </c>
      <c r="D227" s="101" t="s">
        <v>137</v>
      </c>
      <c r="E227" s="408"/>
      <c r="F227" s="408"/>
      <c r="G227" s="408"/>
      <c r="H227" s="408"/>
      <c r="I227" s="408"/>
      <c r="J227" s="408"/>
      <c r="K227" s="408"/>
      <c r="L227" s="408"/>
      <c r="M227" s="408"/>
      <c r="N227" s="408"/>
      <c r="O227" s="408"/>
      <c r="P227" s="408"/>
      <c r="Q227" s="434"/>
      <c r="R227" s="434"/>
      <c r="S227" s="434"/>
      <c r="T227" s="434"/>
      <c r="U227" s="434"/>
      <c r="V227" s="280"/>
      <c r="W227" s="95"/>
      <c r="X227" s="434"/>
      <c r="Y227" s="434"/>
      <c r="Z227" s="434"/>
      <c r="AA227" s="434"/>
      <c r="AB227" s="408"/>
      <c r="AC227" s="408"/>
      <c r="AD227" s="408"/>
      <c r="AE227" s="408"/>
      <c r="AF227" s="408"/>
      <c r="AG227" s="408"/>
      <c r="AH227" s="408"/>
      <c r="AI227" s="408"/>
      <c r="AJ227" s="408"/>
      <c r="AK227" s="434"/>
      <c r="AL227" s="434"/>
      <c r="AM227" s="434"/>
      <c r="AN227" s="434"/>
      <c r="AO227" s="434"/>
      <c r="AP227" s="434"/>
      <c r="AQ227" s="434"/>
      <c r="AR227" s="434"/>
      <c r="AS227" s="371"/>
      <c r="AT227" s="370"/>
      <c r="AU227" s="370"/>
      <c r="AV227" s="280"/>
      <c r="AW227" s="95"/>
      <c r="AX227" s="95"/>
      <c r="AY227" s="95"/>
      <c r="AZ227" s="95"/>
      <c r="BA227" s="95"/>
      <c r="BB227" s="95"/>
      <c r="BC227" s="95"/>
      <c r="BD227" s="95"/>
      <c r="BE227" s="444">
        <f t="shared" si="7"/>
        <v>0</v>
      </c>
      <c r="BF227" s="430">
        <f t="shared" si="8"/>
        <v>0</v>
      </c>
    </row>
    <row r="228" spans="2:59" ht="15.75" customHeight="1">
      <c r="B228" s="641"/>
      <c r="C228" s="643"/>
      <c r="D228" s="101" t="s">
        <v>138</v>
      </c>
      <c r="E228" s="408"/>
      <c r="F228" s="408"/>
      <c r="G228" s="408"/>
      <c r="H228" s="408"/>
      <c r="I228" s="408"/>
      <c r="J228" s="408"/>
      <c r="K228" s="408"/>
      <c r="L228" s="408"/>
      <c r="M228" s="408"/>
      <c r="N228" s="408"/>
      <c r="O228" s="408"/>
      <c r="P228" s="408"/>
      <c r="Q228" s="434"/>
      <c r="R228" s="434"/>
      <c r="S228" s="434"/>
      <c r="T228" s="434"/>
      <c r="U228" s="434"/>
      <c r="V228" s="280"/>
      <c r="W228" s="95"/>
      <c r="X228" s="434"/>
      <c r="Y228" s="434"/>
      <c r="Z228" s="434"/>
      <c r="AA228" s="434"/>
      <c r="AB228" s="408"/>
      <c r="AC228" s="408"/>
      <c r="AD228" s="408"/>
      <c r="AE228" s="408"/>
      <c r="AF228" s="408"/>
      <c r="AG228" s="408"/>
      <c r="AH228" s="408"/>
      <c r="AI228" s="408"/>
      <c r="AJ228" s="408"/>
      <c r="AK228" s="434"/>
      <c r="AL228" s="434"/>
      <c r="AM228" s="434"/>
      <c r="AN228" s="434"/>
      <c r="AO228" s="434"/>
      <c r="AP228" s="434"/>
      <c r="AQ228" s="434"/>
      <c r="AR228" s="434"/>
      <c r="AS228" s="371"/>
      <c r="AT228" s="370"/>
      <c r="AU228" s="370"/>
      <c r="AV228" s="280"/>
      <c r="AW228" s="95"/>
      <c r="AX228" s="95"/>
      <c r="AY228" s="95"/>
      <c r="AZ228" s="95"/>
      <c r="BA228" s="95"/>
      <c r="BB228" s="95"/>
      <c r="BC228" s="95"/>
      <c r="BD228" s="95"/>
      <c r="BE228" s="444">
        <f t="shared" si="7"/>
        <v>0</v>
      </c>
      <c r="BF228" s="430">
        <f t="shared" si="8"/>
        <v>0</v>
      </c>
    </row>
    <row r="229" spans="2:59" ht="66.75" customHeight="1">
      <c r="B229" s="274" t="s">
        <v>26</v>
      </c>
      <c r="C229" s="610" t="s">
        <v>389</v>
      </c>
      <c r="D229" s="279"/>
      <c r="E229" s="437"/>
      <c r="F229" s="437"/>
      <c r="G229" s="437"/>
      <c r="H229" s="437"/>
      <c r="I229" s="437"/>
      <c r="J229" s="437"/>
      <c r="K229" s="437"/>
      <c r="L229" s="437"/>
      <c r="M229" s="437"/>
      <c r="N229" s="437"/>
      <c r="O229" s="437"/>
      <c r="P229" s="437"/>
      <c r="Q229" s="434"/>
      <c r="R229" s="434"/>
      <c r="S229" s="434"/>
      <c r="T229" s="434"/>
      <c r="U229" s="434"/>
      <c r="V229" s="280"/>
      <c r="W229" s="95"/>
      <c r="X229" s="434"/>
      <c r="Y229" s="434"/>
      <c r="Z229" s="434"/>
      <c r="AA229" s="434"/>
      <c r="AB229" s="437"/>
      <c r="AC229" s="437"/>
      <c r="AD229" s="437"/>
      <c r="AE229" s="437"/>
      <c r="AF229" s="437"/>
      <c r="AG229" s="437"/>
      <c r="AH229" s="437"/>
      <c r="AI229" s="437"/>
      <c r="AJ229" s="437"/>
      <c r="AK229" s="434"/>
      <c r="AL229" s="434"/>
      <c r="AM229" s="434"/>
      <c r="AN229" s="434"/>
      <c r="AO229" s="434"/>
      <c r="AP229" s="434"/>
      <c r="AQ229" s="434"/>
      <c r="AR229" s="434"/>
      <c r="AS229" s="371">
        <v>18</v>
      </c>
      <c r="AT229" s="370"/>
      <c r="AU229" s="370"/>
      <c r="AV229" s="280"/>
      <c r="AW229" s="95"/>
      <c r="AX229" s="95"/>
      <c r="AY229" s="95"/>
      <c r="AZ229" s="95"/>
      <c r="BA229" s="95"/>
      <c r="BB229" s="95"/>
      <c r="BC229" s="95"/>
      <c r="BD229" s="95"/>
      <c r="BE229" s="444">
        <f t="shared" si="7"/>
        <v>18</v>
      </c>
      <c r="BF229" s="430">
        <f t="shared" si="8"/>
        <v>36</v>
      </c>
    </row>
    <row r="230" spans="2:59" ht="15.75" customHeight="1">
      <c r="B230" s="662" t="s">
        <v>360</v>
      </c>
      <c r="C230" s="628" t="s">
        <v>362</v>
      </c>
      <c r="D230" s="164"/>
      <c r="E230" s="407">
        <v>5</v>
      </c>
      <c r="F230" s="407">
        <v>5</v>
      </c>
      <c r="G230" s="407">
        <v>5</v>
      </c>
      <c r="H230" s="407">
        <v>5</v>
      </c>
      <c r="I230" s="407">
        <v>5</v>
      </c>
      <c r="J230" s="407">
        <v>5</v>
      </c>
      <c r="K230" s="407">
        <v>5</v>
      </c>
      <c r="L230" s="407">
        <v>5</v>
      </c>
      <c r="M230" s="407">
        <v>5</v>
      </c>
      <c r="N230" s="407">
        <v>5</v>
      </c>
      <c r="O230" s="407">
        <v>5</v>
      </c>
      <c r="P230" s="407">
        <v>5</v>
      </c>
      <c r="Q230" s="434"/>
      <c r="R230" s="434"/>
      <c r="S230" s="434"/>
      <c r="T230" s="434"/>
      <c r="U230" s="434"/>
      <c r="V230" s="280"/>
      <c r="W230" s="95"/>
      <c r="X230" s="434"/>
      <c r="Y230" s="434"/>
      <c r="Z230" s="434"/>
      <c r="AA230" s="434"/>
      <c r="AB230" s="407"/>
      <c r="AC230" s="407"/>
      <c r="AD230" s="407"/>
      <c r="AE230" s="407"/>
      <c r="AF230" s="407"/>
      <c r="AG230" s="407"/>
      <c r="AH230" s="407"/>
      <c r="AI230" s="407"/>
      <c r="AJ230" s="407"/>
      <c r="AK230" s="434"/>
      <c r="AL230" s="434"/>
      <c r="AM230" s="434"/>
      <c r="AN230" s="434"/>
      <c r="AO230" s="434"/>
      <c r="AP230" s="434"/>
      <c r="AQ230" s="434"/>
      <c r="AR230" s="434"/>
      <c r="AS230" s="371"/>
      <c r="AT230" s="370"/>
      <c r="AU230" s="370"/>
      <c r="AV230" s="280"/>
      <c r="AW230" s="95"/>
      <c r="AX230" s="95"/>
      <c r="AY230" s="95"/>
      <c r="AZ230" s="95"/>
      <c r="BA230" s="95"/>
      <c r="BB230" s="95"/>
      <c r="BC230" s="95"/>
      <c r="BD230" s="95"/>
      <c r="BE230" s="444">
        <f t="shared" si="7"/>
        <v>60</v>
      </c>
      <c r="BF230" s="430">
        <f t="shared" si="8"/>
        <v>120</v>
      </c>
      <c r="BG230">
        <v>220</v>
      </c>
    </row>
    <row r="231" spans="2:59" ht="36.75" customHeight="1">
      <c r="B231" s="663"/>
      <c r="C231" s="629"/>
      <c r="D231" s="279"/>
      <c r="E231" s="437"/>
      <c r="F231" s="437"/>
      <c r="G231" s="437"/>
      <c r="H231" s="437"/>
      <c r="I231" s="437"/>
      <c r="J231" s="437"/>
      <c r="K231" s="437"/>
      <c r="L231" s="437"/>
      <c r="M231" s="437"/>
      <c r="N231" s="437"/>
      <c r="O231" s="437"/>
      <c r="P231" s="437"/>
      <c r="Q231" s="434"/>
      <c r="R231" s="434"/>
      <c r="S231" s="434"/>
      <c r="T231" s="434"/>
      <c r="U231" s="434"/>
      <c r="V231" s="280"/>
      <c r="W231" s="95"/>
      <c r="X231" s="434"/>
      <c r="Y231" s="434"/>
      <c r="Z231" s="434"/>
      <c r="AA231" s="434"/>
      <c r="AB231" s="437"/>
      <c r="AC231" s="437"/>
      <c r="AD231" s="437"/>
      <c r="AE231" s="437"/>
      <c r="AF231" s="437"/>
      <c r="AG231" s="437"/>
      <c r="AH231" s="437"/>
      <c r="AI231" s="437"/>
      <c r="AJ231" s="437"/>
      <c r="AK231" s="434"/>
      <c r="AL231" s="434"/>
      <c r="AM231" s="434"/>
      <c r="AN231" s="434"/>
      <c r="AO231" s="434"/>
      <c r="AP231" s="434"/>
      <c r="AQ231" s="434"/>
      <c r="AR231" s="434"/>
      <c r="AS231" s="371"/>
      <c r="AT231" s="370"/>
      <c r="AU231" s="370"/>
      <c r="AV231" s="280"/>
      <c r="AW231" s="95"/>
      <c r="AX231" s="95"/>
      <c r="AY231" s="95"/>
      <c r="AZ231" s="95"/>
      <c r="BA231" s="95"/>
      <c r="BB231" s="95"/>
      <c r="BC231" s="95"/>
      <c r="BD231" s="95"/>
      <c r="BE231" s="444">
        <f t="shared" si="7"/>
        <v>0</v>
      </c>
      <c r="BF231" s="430">
        <f t="shared" si="8"/>
        <v>0</v>
      </c>
    </row>
    <row r="232" spans="2:59" ht="15.75" customHeight="1">
      <c r="B232" s="601" t="s">
        <v>24</v>
      </c>
      <c r="C232" s="610"/>
      <c r="D232" s="101"/>
      <c r="E232" s="407">
        <v>6</v>
      </c>
      <c r="F232" s="407">
        <v>6</v>
      </c>
      <c r="G232" s="407">
        <v>6</v>
      </c>
      <c r="H232" s="407">
        <v>6</v>
      </c>
      <c r="I232" s="407">
        <v>6</v>
      </c>
      <c r="J232" s="407">
        <v>6</v>
      </c>
      <c r="K232" s="407">
        <v>6</v>
      </c>
      <c r="L232" s="407">
        <v>6</v>
      </c>
      <c r="M232" s="407">
        <v>6</v>
      </c>
      <c r="N232" s="407">
        <v>6</v>
      </c>
      <c r="O232" s="407">
        <v>6</v>
      </c>
      <c r="P232" s="407">
        <v>6</v>
      </c>
      <c r="Q232" s="434"/>
      <c r="R232" s="434"/>
      <c r="S232" s="434"/>
      <c r="T232" s="434"/>
      <c r="U232" s="434"/>
      <c r="V232" s="280"/>
      <c r="W232" s="95"/>
      <c r="X232" s="434"/>
      <c r="Y232" s="434"/>
      <c r="Z232" s="434"/>
      <c r="AA232" s="434"/>
      <c r="AB232" s="440"/>
      <c r="AC232" s="440"/>
      <c r="AD232" s="440"/>
      <c r="AE232" s="440"/>
      <c r="AF232" s="440"/>
      <c r="AG232" s="440"/>
      <c r="AH232" s="440"/>
      <c r="AI232" s="440"/>
      <c r="AJ232" s="440"/>
      <c r="AK232" s="434"/>
      <c r="AL232" s="434"/>
      <c r="AM232" s="434"/>
      <c r="AN232" s="434"/>
      <c r="AO232" s="434"/>
      <c r="AP232" s="434"/>
      <c r="AQ232" s="434"/>
      <c r="AR232" s="434"/>
      <c r="AS232" s="371"/>
      <c r="AT232" s="370"/>
      <c r="AU232" s="370"/>
      <c r="AV232" s="280"/>
      <c r="AW232" s="95"/>
      <c r="AX232" s="95"/>
      <c r="AY232" s="95"/>
      <c r="AZ232" s="95"/>
      <c r="BA232" s="95"/>
      <c r="BB232" s="95"/>
      <c r="BC232" s="95"/>
      <c r="BD232" s="95"/>
      <c r="BE232" s="444">
        <f t="shared" si="7"/>
        <v>72</v>
      </c>
      <c r="BF232" s="430">
        <f t="shared" si="8"/>
        <v>144</v>
      </c>
      <c r="BG232">
        <v>72</v>
      </c>
    </row>
    <row r="233" spans="2:59" ht="15.75" customHeight="1">
      <c r="B233" s="601" t="s">
        <v>23</v>
      </c>
      <c r="C233" s="610"/>
      <c r="D233" s="101"/>
      <c r="E233" s="437"/>
      <c r="F233" s="437"/>
      <c r="G233" s="437"/>
      <c r="H233" s="437"/>
      <c r="I233" s="437"/>
      <c r="J233" s="437"/>
      <c r="K233" s="437"/>
      <c r="L233" s="437"/>
      <c r="M233" s="437"/>
      <c r="N233" s="437"/>
      <c r="O233" s="437"/>
      <c r="P233" s="437"/>
      <c r="Q233" s="438">
        <v>36</v>
      </c>
      <c r="R233" s="438">
        <v>36</v>
      </c>
      <c r="S233" s="438">
        <v>36</v>
      </c>
      <c r="T233" s="438">
        <v>36</v>
      </c>
      <c r="U233" s="438">
        <v>36</v>
      </c>
      <c r="V233" s="280"/>
      <c r="W233" s="95"/>
      <c r="X233" s="438">
        <v>36</v>
      </c>
      <c r="Y233" s="438">
        <v>36</v>
      </c>
      <c r="Z233" s="438">
        <v>36</v>
      </c>
      <c r="AA233" s="438">
        <v>36</v>
      </c>
      <c r="AB233" s="437"/>
      <c r="AC233" s="437"/>
      <c r="AD233" s="437"/>
      <c r="AE233" s="437"/>
      <c r="AF233" s="437"/>
      <c r="AG233" s="437"/>
      <c r="AH233" s="437"/>
      <c r="AI233" s="437"/>
      <c r="AJ233" s="437"/>
      <c r="AK233" s="434"/>
      <c r="AL233" s="434"/>
      <c r="AM233" s="434"/>
      <c r="AN233" s="434"/>
      <c r="AO233" s="434"/>
      <c r="AP233" s="434"/>
      <c r="AQ233" s="434"/>
      <c r="AR233" s="434"/>
      <c r="AS233" s="371"/>
      <c r="AT233" s="370"/>
      <c r="AU233" s="370"/>
      <c r="AV233" s="280"/>
      <c r="AW233" s="95"/>
      <c r="AX233" s="95"/>
      <c r="AY233" s="95"/>
      <c r="AZ233" s="95"/>
      <c r="BA233" s="95"/>
      <c r="BB233" s="95"/>
      <c r="BC233" s="95"/>
      <c r="BD233" s="95"/>
      <c r="BE233" s="444">
        <f t="shared" si="7"/>
        <v>324</v>
      </c>
      <c r="BF233" s="430">
        <f t="shared" si="8"/>
        <v>648</v>
      </c>
      <c r="BG233">
        <v>72</v>
      </c>
    </row>
    <row r="234" spans="2:59" ht="15.75" customHeight="1">
      <c r="B234" s="664" t="s">
        <v>374</v>
      </c>
      <c r="C234" s="664" t="s">
        <v>376</v>
      </c>
      <c r="D234" s="101" t="s">
        <v>137</v>
      </c>
      <c r="E234" s="408"/>
      <c r="F234" s="408"/>
      <c r="G234" s="408"/>
      <c r="H234" s="408"/>
      <c r="I234" s="408"/>
      <c r="J234" s="408"/>
      <c r="K234" s="408"/>
      <c r="L234" s="408"/>
      <c r="M234" s="408"/>
      <c r="N234" s="408"/>
      <c r="O234" s="408"/>
      <c r="P234" s="408"/>
      <c r="Q234" s="434"/>
      <c r="R234" s="434"/>
      <c r="S234" s="434"/>
      <c r="T234" s="434"/>
      <c r="U234" s="434"/>
      <c r="V234" s="280"/>
      <c r="W234" s="95"/>
      <c r="X234" s="434"/>
      <c r="Y234" s="434"/>
      <c r="Z234" s="434"/>
      <c r="AA234" s="434"/>
      <c r="AB234" s="408"/>
      <c r="AC234" s="408"/>
      <c r="AD234" s="408"/>
      <c r="AE234" s="408"/>
      <c r="AF234" s="408"/>
      <c r="AG234" s="408"/>
      <c r="AH234" s="408"/>
      <c r="AI234" s="408"/>
      <c r="AJ234" s="408"/>
      <c r="AK234" s="434"/>
      <c r="AL234" s="434"/>
      <c r="AM234" s="434"/>
      <c r="AN234" s="434"/>
      <c r="AO234" s="434"/>
      <c r="AP234" s="434"/>
      <c r="AQ234" s="434"/>
      <c r="AR234" s="434"/>
      <c r="AS234" s="371"/>
      <c r="AT234" s="370"/>
      <c r="AU234" s="370"/>
      <c r="AV234" s="280"/>
      <c r="AW234" s="95"/>
      <c r="AX234" s="95"/>
      <c r="AY234" s="95"/>
      <c r="AZ234" s="95"/>
      <c r="BA234" s="95"/>
      <c r="BB234" s="95"/>
      <c r="BC234" s="95"/>
      <c r="BD234" s="95"/>
      <c r="BE234" s="444">
        <f t="shared" si="7"/>
        <v>0</v>
      </c>
      <c r="BF234" s="430">
        <f t="shared" si="8"/>
        <v>0</v>
      </c>
    </row>
    <row r="235" spans="2:59" ht="42.75" customHeight="1">
      <c r="B235" s="664"/>
      <c r="C235" s="664"/>
      <c r="D235" s="101" t="s">
        <v>138</v>
      </c>
      <c r="E235" s="408"/>
      <c r="F235" s="408"/>
      <c r="G235" s="408"/>
      <c r="H235" s="408"/>
      <c r="I235" s="408"/>
      <c r="J235" s="408"/>
      <c r="K235" s="408"/>
      <c r="L235" s="408"/>
      <c r="M235" s="408"/>
      <c r="N235" s="408"/>
      <c r="O235" s="408"/>
      <c r="P235" s="408"/>
      <c r="Q235" s="434"/>
      <c r="R235" s="434"/>
      <c r="S235" s="434"/>
      <c r="T235" s="434"/>
      <c r="U235" s="434"/>
      <c r="V235" s="280"/>
      <c r="W235" s="95"/>
      <c r="X235" s="434"/>
      <c r="Y235" s="434"/>
      <c r="Z235" s="434"/>
      <c r="AA235" s="434"/>
      <c r="AB235" s="408"/>
      <c r="AC235" s="408"/>
      <c r="AD235" s="408"/>
      <c r="AE235" s="408"/>
      <c r="AF235" s="408"/>
      <c r="AG235" s="408"/>
      <c r="AH235" s="408"/>
      <c r="AI235" s="408"/>
      <c r="AJ235" s="408"/>
      <c r="AK235" s="434"/>
      <c r="AL235" s="434"/>
      <c r="AM235" s="434"/>
      <c r="AN235" s="434"/>
      <c r="AO235" s="434"/>
      <c r="AP235" s="434"/>
      <c r="AQ235" s="434"/>
      <c r="AR235" s="434"/>
      <c r="AS235" s="371">
        <v>18</v>
      </c>
      <c r="AT235" s="370"/>
      <c r="AU235" s="370"/>
      <c r="AV235" s="280"/>
      <c r="AW235" s="95"/>
      <c r="AX235" s="95"/>
      <c r="AY235" s="95"/>
      <c r="AZ235" s="95"/>
      <c r="BA235" s="95"/>
      <c r="BB235" s="95"/>
      <c r="BC235" s="95"/>
      <c r="BD235" s="95"/>
      <c r="BE235" s="444">
        <f t="shared" si="7"/>
        <v>18</v>
      </c>
      <c r="BF235" s="430">
        <f t="shared" si="8"/>
        <v>36</v>
      </c>
    </row>
    <row r="236" spans="2:59" ht="15.75" customHeight="1">
      <c r="B236" s="630" t="s">
        <v>13</v>
      </c>
      <c r="C236" s="636" t="s">
        <v>391</v>
      </c>
      <c r="D236" s="585" t="s">
        <v>314</v>
      </c>
      <c r="E236" s="437">
        <v>4</v>
      </c>
      <c r="F236" s="437">
        <v>4</v>
      </c>
      <c r="G236" s="437">
        <v>4</v>
      </c>
      <c r="H236" s="437">
        <v>4</v>
      </c>
      <c r="I236" s="437">
        <v>4</v>
      </c>
      <c r="J236" s="437">
        <v>4</v>
      </c>
      <c r="K236" s="437">
        <v>4</v>
      </c>
      <c r="L236" s="437">
        <v>4</v>
      </c>
      <c r="M236" s="463"/>
      <c r="N236" s="407"/>
      <c r="O236" s="407"/>
      <c r="P236" s="407"/>
      <c r="Q236" s="434"/>
      <c r="R236" s="434"/>
      <c r="S236" s="434"/>
      <c r="T236" s="434"/>
      <c r="U236" s="434"/>
      <c r="V236" s="280"/>
      <c r="W236" s="95"/>
      <c r="X236" s="434"/>
      <c r="Y236" s="434"/>
      <c r="Z236" s="434"/>
      <c r="AA236" s="434"/>
      <c r="AB236" s="440"/>
      <c r="AC236" s="440"/>
      <c r="AD236" s="440"/>
      <c r="AE236" s="440"/>
      <c r="AF236" s="440"/>
      <c r="AG236" s="440"/>
      <c r="AH236" s="440"/>
      <c r="AI236" s="440"/>
      <c r="AJ236" s="440"/>
      <c r="AK236" s="434"/>
      <c r="AL236" s="434"/>
      <c r="AM236" s="434"/>
      <c r="AN236" s="434"/>
      <c r="AO236" s="434"/>
      <c r="AP236" s="434"/>
      <c r="AQ236" s="434"/>
      <c r="AR236" s="434"/>
      <c r="AS236" s="371"/>
      <c r="AT236" s="370"/>
      <c r="AU236" s="370"/>
      <c r="AV236" s="280"/>
      <c r="AW236" s="95"/>
      <c r="AX236" s="95"/>
      <c r="AY236" s="95"/>
      <c r="AZ236" s="95"/>
      <c r="BA236" s="95"/>
      <c r="BB236" s="95"/>
      <c r="BC236" s="95"/>
      <c r="BD236" s="95"/>
      <c r="BE236" s="444">
        <f t="shared" si="7"/>
        <v>32</v>
      </c>
      <c r="BF236" s="430">
        <f t="shared" si="8"/>
        <v>64</v>
      </c>
    </row>
    <row r="237" spans="2:59" ht="48" customHeight="1">
      <c r="B237" s="630"/>
      <c r="C237" s="637"/>
      <c r="D237" s="585" t="s">
        <v>315</v>
      </c>
      <c r="E237" s="439"/>
      <c r="F237" s="439"/>
      <c r="G237" s="439"/>
      <c r="H237" s="439"/>
      <c r="I237" s="439"/>
      <c r="J237" s="439"/>
      <c r="K237" s="439"/>
      <c r="L237" s="439"/>
      <c r="M237" s="439"/>
      <c r="N237" s="439"/>
      <c r="O237" s="439"/>
      <c r="P237" s="439"/>
      <c r="Q237" s="434"/>
      <c r="R237" s="434"/>
      <c r="S237" s="434"/>
      <c r="T237" s="434"/>
      <c r="U237" s="434"/>
      <c r="V237" s="280"/>
      <c r="W237" s="95"/>
      <c r="X237" s="434"/>
      <c r="Y237" s="434"/>
      <c r="Z237" s="434"/>
      <c r="AA237" s="434"/>
      <c r="AB237" s="439"/>
      <c r="AC237" s="439"/>
      <c r="AD237" s="439"/>
      <c r="AE237" s="439"/>
      <c r="AF237" s="439"/>
      <c r="AG237" s="439"/>
      <c r="AH237" s="439"/>
      <c r="AI237" s="439"/>
      <c r="AJ237" s="439"/>
      <c r="AK237" s="434"/>
      <c r="AL237" s="434"/>
      <c r="AM237" s="434"/>
      <c r="AN237" s="434"/>
      <c r="AO237" s="434"/>
      <c r="AP237" s="434"/>
      <c r="AQ237" s="434"/>
      <c r="AR237" s="434"/>
      <c r="AS237" s="371"/>
      <c r="AT237" s="370"/>
      <c r="AU237" s="370"/>
      <c r="AV237" s="280"/>
      <c r="AW237" s="95"/>
      <c r="AX237" s="95"/>
      <c r="AY237" s="95"/>
      <c r="AZ237" s="95"/>
      <c r="BA237" s="95"/>
      <c r="BB237" s="95"/>
      <c r="BC237" s="95"/>
      <c r="BD237" s="95"/>
      <c r="BE237" s="444">
        <f t="shared" si="7"/>
        <v>0</v>
      </c>
      <c r="BF237" s="430">
        <f t="shared" si="8"/>
        <v>0</v>
      </c>
    </row>
    <row r="238" spans="2:59" ht="15.75" customHeight="1">
      <c r="B238" s="630" t="s">
        <v>375</v>
      </c>
      <c r="C238" s="636" t="s">
        <v>392</v>
      </c>
      <c r="D238" s="585" t="s">
        <v>314</v>
      </c>
      <c r="E238" s="407">
        <v>4</v>
      </c>
      <c r="F238" s="407">
        <v>4</v>
      </c>
      <c r="G238" s="407">
        <v>4</v>
      </c>
      <c r="H238" s="407">
        <v>4</v>
      </c>
      <c r="I238" s="407">
        <v>4</v>
      </c>
      <c r="J238" s="407">
        <v>4</v>
      </c>
      <c r="K238" s="407">
        <v>4</v>
      </c>
      <c r="L238" s="407">
        <v>4</v>
      </c>
      <c r="M238" s="463">
        <v>8</v>
      </c>
      <c r="N238" s="407">
        <v>8</v>
      </c>
      <c r="O238" s="407">
        <v>8</v>
      </c>
      <c r="P238" s="407">
        <v>8</v>
      </c>
      <c r="Q238" s="434"/>
      <c r="R238" s="434"/>
      <c r="S238" s="434"/>
      <c r="T238" s="434"/>
      <c r="U238" s="434"/>
      <c r="V238" s="280"/>
      <c r="W238" s="95"/>
      <c r="X238" s="434"/>
      <c r="Y238" s="434"/>
      <c r="Z238" s="434"/>
      <c r="AA238" s="434"/>
      <c r="AB238" s="440">
        <v>16</v>
      </c>
      <c r="AC238" s="440">
        <v>16</v>
      </c>
      <c r="AD238" s="440">
        <v>16</v>
      </c>
      <c r="AE238" s="440">
        <v>16</v>
      </c>
      <c r="AF238" s="440">
        <v>16</v>
      </c>
      <c r="AG238" s="440">
        <v>16</v>
      </c>
      <c r="AH238" s="440">
        <v>16</v>
      </c>
      <c r="AI238" s="440">
        <v>16</v>
      </c>
      <c r="AJ238" s="440">
        <v>16</v>
      </c>
      <c r="AK238" s="434"/>
      <c r="AL238" s="434"/>
      <c r="AM238" s="434"/>
      <c r="AN238" s="434"/>
      <c r="AO238" s="434"/>
      <c r="AP238" s="434"/>
      <c r="AQ238" s="434"/>
      <c r="AR238" s="434"/>
      <c r="AS238" s="371"/>
      <c r="AT238" s="370"/>
      <c r="AU238" s="370"/>
      <c r="AV238" s="280"/>
      <c r="AW238" s="95"/>
      <c r="AX238" s="95"/>
      <c r="AY238" s="95"/>
      <c r="AZ238" s="95"/>
      <c r="BA238" s="95"/>
      <c r="BB238" s="95"/>
      <c r="BC238" s="95"/>
      <c r="BD238" s="95"/>
      <c r="BE238" s="444">
        <f t="shared" si="7"/>
        <v>208</v>
      </c>
      <c r="BF238" s="430">
        <f t="shared" si="8"/>
        <v>416</v>
      </c>
      <c r="BG238">
        <v>80</v>
      </c>
    </row>
    <row r="239" spans="2:59" ht="34.5" customHeight="1">
      <c r="B239" s="630"/>
      <c r="C239" s="637"/>
      <c r="D239" s="585" t="s">
        <v>315</v>
      </c>
      <c r="E239" s="439"/>
      <c r="F239" s="439"/>
      <c r="G239" s="4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4"/>
      <c r="R239" s="434"/>
      <c r="S239" s="434"/>
      <c r="T239" s="434"/>
      <c r="U239" s="434"/>
      <c r="V239" s="95"/>
      <c r="W239" s="95"/>
      <c r="X239" s="434"/>
      <c r="Y239" s="434"/>
      <c r="Z239" s="434"/>
      <c r="AA239" s="434"/>
      <c r="AB239" s="439"/>
      <c r="AC239" s="439"/>
      <c r="AD239" s="439"/>
      <c r="AE239" s="439"/>
      <c r="AF239" s="439"/>
      <c r="AG239" s="439"/>
      <c r="AH239" s="439"/>
      <c r="AI239" s="439"/>
      <c r="AJ239" s="439"/>
      <c r="AK239" s="434"/>
      <c r="AL239" s="434"/>
      <c r="AM239" s="434"/>
      <c r="AN239" s="434"/>
      <c r="AO239" s="434"/>
      <c r="AP239" s="434"/>
      <c r="AQ239" s="434"/>
      <c r="AR239" s="434"/>
      <c r="AS239" s="371"/>
      <c r="AT239" s="370"/>
      <c r="AU239" s="370"/>
      <c r="AV239" s="280"/>
      <c r="AW239" s="95"/>
      <c r="AX239" s="95"/>
      <c r="AY239" s="95"/>
      <c r="AZ239" s="95"/>
      <c r="BA239" s="95"/>
      <c r="BB239" s="95"/>
      <c r="BC239" s="95"/>
      <c r="BD239" s="95"/>
      <c r="BE239" s="444">
        <f t="shared" si="7"/>
        <v>0</v>
      </c>
      <c r="BF239" s="430">
        <f t="shared" si="8"/>
        <v>0</v>
      </c>
    </row>
    <row r="240" spans="2:59" ht="15.75" customHeight="1">
      <c r="B240" s="600" t="s">
        <v>12</v>
      </c>
      <c r="C240" s="609"/>
      <c r="D240" s="279"/>
      <c r="E240" s="440">
        <v>6</v>
      </c>
      <c r="F240" s="440">
        <v>6</v>
      </c>
      <c r="G240" s="440">
        <v>6</v>
      </c>
      <c r="H240" s="440">
        <v>6</v>
      </c>
      <c r="I240" s="440">
        <v>6</v>
      </c>
      <c r="J240" s="440">
        <v>6</v>
      </c>
      <c r="K240" s="440">
        <v>6</v>
      </c>
      <c r="L240" s="440">
        <v>6</v>
      </c>
      <c r="M240" s="440">
        <v>6</v>
      </c>
      <c r="N240" s="440">
        <v>6</v>
      </c>
      <c r="O240" s="440">
        <v>6</v>
      </c>
      <c r="P240" s="440">
        <v>6</v>
      </c>
      <c r="Q240" s="434"/>
      <c r="R240" s="434"/>
      <c r="S240" s="434"/>
      <c r="T240" s="434"/>
      <c r="U240" s="434"/>
      <c r="V240" s="95"/>
      <c r="W240" s="95"/>
      <c r="X240" s="434"/>
      <c r="Y240" s="434"/>
      <c r="Z240" s="434"/>
      <c r="AA240" s="434"/>
      <c r="AB240" s="428">
        <v>12</v>
      </c>
      <c r="AC240" s="428">
        <v>12</v>
      </c>
      <c r="AD240" s="428">
        <v>12</v>
      </c>
      <c r="AE240" s="428">
        <v>12</v>
      </c>
      <c r="AF240" s="428">
        <v>12</v>
      </c>
      <c r="AG240" s="428">
        <v>12</v>
      </c>
      <c r="AH240" s="428">
        <v>12</v>
      </c>
      <c r="AI240" s="428">
        <v>12</v>
      </c>
      <c r="AJ240" s="428">
        <v>12</v>
      </c>
      <c r="AK240" s="434"/>
      <c r="AL240" s="434"/>
      <c r="AM240" s="434"/>
      <c r="AN240" s="434"/>
      <c r="AO240" s="434"/>
      <c r="AP240" s="434"/>
      <c r="AQ240" s="434"/>
      <c r="AR240" s="434"/>
      <c r="AS240" s="371"/>
      <c r="AT240" s="370"/>
      <c r="AU240" s="370"/>
      <c r="AV240" s="280"/>
      <c r="AW240" s="95"/>
      <c r="AX240" s="95"/>
      <c r="AY240" s="95"/>
      <c r="AZ240" s="95"/>
      <c r="BA240" s="95"/>
      <c r="BB240" s="95"/>
      <c r="BC240" s="95"/>
      <c r="BD240" s="95"/>
      <c r="BE240" s="444">
        <f t="shared" si="7"/>
        <v>180</v>
      </c>
      <c r="BF240" s="430">
        <f t="shared" si="8"/>
        <v>360</v>
      </c>
      <c r="BG240">
        <v>36</v>
      </c>
    </row>
    <row r="241" spans="2:59" ht="15.75" customHeight="1">
      <c r="B241" s="601" t="s">
        <v>11</v>
      </c>
      <c r="C241" s="589"/>
      <c r="D241" s="279"/>
      <c r="E241" s="440"/>
      <c r="F241" s="440"/>
      <c r="G241" s="440"/>
      <c r="H241" s="440"/>
      <c r="I241" s="440"/>
      <c r="J241" s="440"/>
      <c r="K241" s="440"/>
      <c r="L241" s="440"/>
      <c r="M241" s="440"/>
      <c r="N241" s="440"/>
      <c r="O241" s="440"/>
      <c r="P241" s="440"/>
      <c r="Q241" s="434"/>
      <c r="R241" s="434"/>
      <c r="S241" s="434"/>
      <c r="T241" s="434"/>
      <c r="U241" s="434"/>
      <c r="V241" s="95"/>
      <c r="W241" s="95"/>
      <c r="X241" s="434"/>
      <c r="Y241" s="434"/>
      <c r="Z241" s="434"/>
      <c r="AA241" s="434"/>
      <c r="AB241" s="440"/>
      <c r="AC241" s="440"/>
      <c r="AD241" s="440"/>
      <c r="AE241" s="440"/>
      <c r="AF241" s="440"/>
      <c r="AG241" s="440"/>
      <c r="AH241" s="440"/>
      <c r="AI241" s="440"/>
      <c r="AJ241" s="440"/>
      <c r="AK241" s="438">
        <v>36</v>
      </c>
      <c r="AL241" s="438">
        <v>36</v>
      </c>
      <c r="AM241" s="438">
        <v>36</v>
      </c>
      <c r="AN241" s="438">
        <v>36</v>
      </c>
      <c r="AO241" s="438">
        <v>36</v>
      </c>
      <c r="AP241" s="438">
        <v>36</v>
      </c>
      <c r="AQ241" s="438">
        <v>36</v>
      </c>
      <c r="AR241" s="438">
        <v>36</v>
      </c>
      <c r="AS241" s="371"/>
      <c r="AT241" s="370"/>
      <c r="AU241" s="370"/>
      <c r="AV241" s="280"/>
      <c r="AW241" s="95"/>
      <c r="AX241" s="95"/>
      <c r="AY241" s="95"/>
      <c r="AZ241" s="95"/>
      <c r="BA241" s="95"/>
      <c r="BB241" s="95"/>
      <c r="BC241" s="95"/>
      <c r="BD241" s="95"/>
      <c r="BE241" s="444">
        <f t="shared" si="7"/>
        <v>288</v>
      </c>
      <c r="BF241" s="430">
        <f t="shared" si="8"/>
        <v>576</v>
      </c>
      <c r="BG241">
        <v>72</v>
      </c>
    </row>
    <row r="242" spans="2:59" ht="18.75">
      <c r="B242" s="659" t="s">
        <v>102</v>
      </c>
      <c r="C242" s="660"/>
      <c r="D242" s="661"/>
      <c r="E242" s="441"/>
      <c r="F242" s="441"/>
      <c r="G242" s="441"/>
      <c r="H242" s="441"/>
      <c r="I242" s="441"/>
      <c r="J242" s="441"/>
      <c r="K242" s="441"/>
      <c r="L242" s="441"/>
      <c r="M242" s="441"/>
      <c r="N242" s="441"/>
      <c r="O242" s="441"/>
      <c r="P242" s="441"/>
      <c r="Q242" s="434"/>
      <c r="R242" s="434"/>
      <c r="S242" s="434"/>
      <c r="T242" s="434"/>
      <c r="U242" s="434"/>
      <c r="V242" s="95"/>
      <c r="W242" s="95"/>
      <c r="X242" s="434"/>
      <c r="Y242" s="434"/>
      <c r="Z242" s="434"/>
      <c r="AA242" s="434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371"/>
      <c r="AT242" s="370">
        <v>36</v>
      </c>
      <c r="AU242" s="370">
        <v>36</v>
      </c>
      <c r="AV242" s="95"/>
      <c r="AW242" s="95"/>
      <c r="AX242" s="95"/>
      <c r="AY242" s="95"/>
      <c r="AZ242" s="95"/>
      <c r="BA242" s="95"/>
      <c r="BB242" s="95"/>
      <c r="BC242" s="95"/>
      <c r="BD242" s="95"/>
      <c r="BE242" s="444">
        <f t="shared" si="7"/>
        <v>72</v>
      </c>
      <c r="BF242" s="430">
        <f t="shared" ref="BF242" si="10">SUM(E242:BE242)</f>
        <v>144</v>
      </c>
      <c r="BG242" s="586">
        <f>SUM(BG213:BG241)</f>
        <v>708</v>
      </c>
    </row>
    <row r="243" spans="2:59" ht="15.75">
      <c r="B243" s="641" t="s">
        <v>145</v>
      </c>
      <c r="C243" s="641"/>
      <c r="D243" s="641"/>
      <c r="E243" s="108">
        <f>E241+E240+E238+E236+E233+E232+E230+E223+E221+E219+E217+E215+E213</f>
        <v>36</v>
      </c>
      <c r="F243" s="108">
        <f t="shared" ref="F243:AU243" si="11">F241+F240+F238+F236+F233+F232+F230+F223+F221+F219+F217+F215+F213</f>
        <v>36</v>
      </c>
      <c r="G243" s="108">
        <f t="shared" si="11"/>
        <v>36</v>
      </c>
      <c r="H243" s="108">
        <f t="shared" si="11"/>
        <v>36</v>
      </c>
      <c r="I243" s="108">
        <f t="shared" si="11"/>
        <v>36</v>
      </c>
      <c r="J243" s="108">
        <f t="shared" si="11"/>
        <v>36</v>
      </c>
      <c r="K243" s="108">
        <f t="shared" si="11"/>
        <v>36</v>
      </c>
      <c r="L243" s="108">
        <f t="shared" si="11"/>
        <v>36</v>
      </c>
      <c r="M243" s="108">
        <f t="shared" si="11"/>
        <v>36</v>
      </c>
      <c r="N243" s="108">
        <f t="shared" si="11"/>
        <v>36</v>
      </c>
      <c r="O243" s="108">
        <f t="shared" si="11"/>
        <v>36</v>
      </c>
      <c r="P243" s="108">
        <f t="shared" si="11"/>
        <v>36</v>
      </c>
      <c r="Q243" s="108">
        <f t="shared" si="11"/>
        <v>36</v>
      </c>
      <c r="R243" s="108">
        <f t="shared" si="11"/>
        <v>36</v>
      </c>
      <c r="S243" s="108">
        <f t="shared" si="11"/>
        <v>36</v>
      </c>
      <c r="T243" s="108">
        <f t="shared" si="11"/>
        <v>36</v>
      </c>
      <c r="U243" s="108">
        <f t="shared" si="11"/>
        <v>36</v>
      </c>
      <c r="V243" s="108">
        <f t="shared" si="11"/>
        <v>0</v>
      </c>
      <c r="W243" s="108">
        <f t="shared" si="11"/>
        <v>0</v>
      </c>
      <c r="X243" s="108">
        <f t="shared" si="11"/>
        <v>36</v>
      </c>
      <c r="Y243" s="108">
        <f t="shared" si="11"/>
        <v>36</v>
      </c>
      <c r="Z243" s="108">
        <f t="shared" si="11"/>
        <v>36</v>
      </c>
      <c r="AA243" s="108">
        <f t="shared" si="11"/>
        <v>36</v>
      </c>
      <c r="AB243" s="108">
        <f t="shared" si="11"/>
        <v>36</v>
      </c>
      <c r="AC243" s="108">
        <f t="shared" si="11"/>
        <v>36</v>
      </c>
      <c r="AD243" s="108">
        <f t="shared" si="11"/>
        <v>36</v>
      </c>
      <c r="AE243" s="108">
        <f t="shared" si="11"/>
        <v>36</v>
      </c>
      <c r="AF243" s="108">
        <f t="shared" si="11"/>
        <v>36</v>
      </c>
      <c r="AG243" s="108">
        <f t="shared" si="11"/>
        <v>36</v>
      </c>
      <c r="AH243" s="108">
        <f t="shared" si="11"/>
        <v>36</v>
      </c>
      <c r="AI243" s="108">
        <f t="shared" si="11"/>
        <v>36</v>
      </c>
      <c r="AJ243" s="108">
        <f t="shared" si="11"/>
        <v>36</v>
      </c>
      <c r="AK243" s="108">
        <f t="shared" si="11"/>
        <v>36</v>
      </c>
      <c r="AL243" s="108">
        <f t="shared" si="11"/>
        <v>36</v>
      </c>
      <c r="AM243" s="108">
        <f t="shared" si="11"/>
        <v>36</v>
      </c>
      <c r="AN243" s="108">
        <f t="shared" si="11"/>
        <v>36</v>
      </c>
      <c r="AO243" s="108">
        <f t="shared" si="11"/>
        <v>36</v>
      </c>
      <c r="AP243" s="108">
        <f t="shared" si="11"/>
        <v>36</v>
      </c>
      <c r="AQ243" s="108">
        <f t="shared" si="11"/>
        <v>36</v>
      </c>
      <c r="AR243" s="108">
        <f t="shared" si="11"/>
        <v>36</v>
      </c>
      <c r="AS243" s="108">
        <f t="shared" si="11"/>
        <v>0</v>
      </c>
      <c r="AT243" s="108">
        <f t="shared" si="11"/>
        <v>0</v>
      </c>
      <c r="AU243" s="108">
        <f t="shared" si="11"/>
        <v>0</v>
      </c>
      <c r="AV243" s="95"/>
      <c r="AW243" s="95"/>
      <c r="AX243" s="95"/>
      <c r="AY243" s="95"/>
      <c r="AZ243" s="95"/>
      <c r="BA243" s="95"/>
      <c r="BB243" s="95"/>
      <c r="BC243" s="95"/>
      <c r="BD243" s="95"/>
      <c r="BE243" s="381">
        <f>SUM(BE213:BE242)</f>
        <v>1476</v>
      </c>
      <c r="BF243" s="432">
        <f t="shared" ref="BF243:BF245" si="12">SUM(E243:BE243)</f>
        <v>2844</v>
      </c>
    </row>
    <row r="244" spans="2:59">
      <c r="B244" s="654" t="s">
        <v>146</v>
      </c>
      <c r="C244" s="654"/>
      <c r="D244" s="654"/>
      <c r="E244" s="129"/>
      <c r="F244" s="129"/>
      <c r="G244" s="129"/>
      <c r="H244" s="129"/>
      <c r="I244" s="129"/>
      <c r="J244" s="129"/>
      <c r="K244" s="129"/>
      <c r="L244" s="159"/>
      <c r="M244" s="159"/>
      <c r="N244" s="159"/>
      <c r="O244" s="159"/>
      <c r="P244" s="159"/>
      <c r="Q244" s="159"/>
      <c r="R244" s="159"/>
      <c r="S244" s="159"/>
      <c r="T244" s="159"/>
      <c r="U244" s="159"/>
      <c r="V244" s="95"/>
      <c r="W244" s="95"/>
      <c r="X244" s="159"/>
      <c r="Y244" s="159"/>
      <c r="Z244" s="159"/>
      <c r="AA244" s="159"/>
      <c r="AB244" s="159"/>
      <c r="AC244" s="159"/>
      <c r="AD244" s="159"/>
      <c r="AE244" s="159"/>
      <c r="AF244" s="159"/>
      <c r="AG244" s="159"/>
      <c r="AH244" s="159"/>
      <c r="AI244" s="159"/>
      <c r="AJ244" s="159"/>
      <c r="AK244" s="159"/>
      <c r="AL244" s="159"/>
      <c r="AM244" s="159"/>
      <c r="AN244" s="159"/>
      <c r="AO244" s="159"/>
      <c r="AP244" s="159"/>
      <c r="AQ244" s="159"/>
      <c r="AR244" s="159"/>
      <c r="AS244" s="159"/>
      <c r="AT244" s="159"/>
      <c r="AU244" s="159"/>
      <c r="AV244" s="159"/>
      <c r="AW244" s="95"/>
      <c r="AX244" s="95"/>
      <c r="AY244" s="95"/>
      <c r="AZ244" s="95"/>
      <c r="BA244" s="95"/>
      <c r="BB244" s="95"/>
      <c r="BC244" s="95"/>
      <c r="BD244" s="95"/>
      <c r="BE244" s="381"/>
      <c r="BF244" s="217">
        <f t="shared" si="12"/>
        <v>0</v>
      </c>
    </row>
    <row r="245" spans="2:59">
      <c r="B245" s="654" t="s">
        <v>147</v>
      </c>
      <c r="C245" s="654"/>
      <c r="D245" s="654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95"/>
      <c r="W245" s="95"/>
      <c r="X245" s="129"/>
      <c r="Y245" s="129"/>
      <c r="Z245" s="129"/>
      <c r="AA245" s="129"/>
      <c r="AB245" s="129"/>
      <c r="AC245" s="129"/>
      <c r="AD245" s="129"/>
      <c r="AE245" s="129"/>
      <c r="AF245" s="129"/>
      <c r="AG245" s="129"/>
      <c r="AH245" s="129"/>
      <c r="AI245" s="129"/>
      <c r="AJ245" s="129"/>
      <c r="AK245" s="129"/>
      <c r="AL245" s="129"/>
      <c r="AM245" s="129"/>
      <c r="AN245" s="129"/>
      <c r="AO245" s="129"/>
      <c r="AP245" s="129"/>
      <c r="AQ245" s="129"/>
      <c r="AR245" s="129"/>
      <c r="AS245" s="129"/>
      <c r="AT245" s="129"/>
      <c r="AU245" s="129"/>
      <c r="AV245" s="129"/>
      <c r="AW245" s="95"/>
      <c r="AX245" s="95"/>
      <c r="AY245" s="95"/>
      <c r="AZ245" s="95"/>
      <c r="BA245" s="95"/>
      <c r="BB245" s="95"/>
      <c r="BC245" s="95"/>
      <c r="BD245" s="95"/>
      <c r="BE245" s="381"/>
      <c r="BF245" s="217">
        <f t="shared" si="12"/>
        <v>0</v>
      </c>
    </row>
  </sheetData>
  <mergeCells count="243">
    <mergeCell ref="C166:C167"/>
    <mergeCell ref="B166:B167"/>
    <mergeCell ref="B221:B222"/>
    <mergeCell ref="C221:C222"/>
    <mergeCell ref="B223:B224"/>
    <mergeCell ref="C223:C224"/>
    <mergeCell ref="B217:B218"/>
    <mergeCell ref="C217:C218"/>
    <mergeCell ref="B178:B179"/>
    <mergeCell ref="C178:C179"/>
    <mergeCell ref="C194:C195"/>
    <mergeCell ref="B196:B197"/>
    <mergeCell ref="B213:B214"/>
    <mergeCell ref="C213:C214"/>
    <mergeCell ref="C184:C185"/>
    <mergeCell ref="B1:BE1"/>
    <mergeCell ref="B215:B216"/>
    <mergeCell ref="C215:C216"/>
    <mergeCell ref="AS20:AU20"/>
    <mergeCell ref="BA20:BD20"/>
    <mergeCell ref="E21:BD21"/>
    <mergeCell ref="B25:B26"/>
    <mergeCell ref="C25:C26"/>
    <mergeCell ref="B18:BF19"/>
    <mergeCell ref="B20:B24"/>
    <mergeCell ref="C20:C24"/>
    <mergeCell ref="D20:D24"/>
    <mergeCell ref="E20:H20"/>
    <mergeCell ref="I20:L20"/>
    <mergeCell ref="R20:U20"/>
    <mergeCell ref="X20:Y20"/>
    <mergeCell ref="AA20:AC20"/>
    <mergeCell ref="AE20:AH20"/>
    <mergeCell ref="B27:B28"/>
    <mergeCell ref="C27:C28"/>
    <mergeCell ref="B29:B32"/>
    <mergeCell ref="C29:C30"/>
    <mergeCell ref="C31:C32"/>
    <mergeCell ref="B33:B34"/>
    <mergeCell ref="C33:C34"/>
    <mergeCell ref="AJ20:AL20"/>
    <mergeCell ref="AN20:AQ20"/>
    <mergeCell ref="B41:B42"/>
    <mergeCell ref="C41:C42"/>
    <mergeCell ref="B43:B44"/>
    <mergeCell ref="C43:C44"/>
    <mergeCell ref="B45:B46"/>
    <mergeCell ref="C45:C46"/>
    <mergeCell ref="B35:B36"/>
    <mergeCell ref="C35:C36"/>
    <mergeCell ref="B37:B38"/>
    <mergeCell ref="C37:C38"/>
    <mergeCell ref="B39:B40"/>
    <mergeCell ref="C39:C40"/>
    <mergeCell ref="B53:B54"/>
    <mergeCell ref="C53:C54"/>
    <mergeCell ref="B55:B56"/>
    <mergeCell ref="C55:C56"/>
    <mergeCell ref="B57:B58"/>
    <mergeCell ref="C57:C58"/>
    <mergeCell ref="B47:B48"/>
    <mergeCell ref="C47:C48"/>
    <mergeCell ref="B49:B50"/>
    <mergeCell ref="C49:C50"/>
    <mergeCell ref="B51:B52"/>
    <mergeCell ref="C51:C52"/>
    <mergeCell ref="B63:B64"/>
    <mergeCell ref="C63:C64"/>
    <mergeCell ref="B65:B66"/>
    <mergeCell ref="C65:C66"/>
    <mergeCell ref="B59:B60"/>
    <mergeCell ref="C59:C60"/>
    <mergeCell ref="B61:B62"/>
    <mergeCell ref="C61:C62"/>
    <mergeCell ref="B83:D83"/>
    <mergeCell ref="B71:B72"/>
    <mergeCell ref="C71:C72"/>
    <mergeCell ref="B73:B74"/>
    <mergeCell ref="C73:C74"/>
    <mergeCell ref="B75:B76"/>
    <mergeCell ref="C75:C76"/>
    <mergeCell ref="B77:B78"/>
    <mergeCell ref="C77:C78"/>
    <mergeCell ref="B84:D84"/>
    <mergeCell ref="B85:D85"/>
    <mergeCell ref="B86:D86"/>
    <mergeCell ref="B67:B68"/>
    <mergeCell ref="C67:C68"/>
    <mergeCell ref="B81:B82"/>
    <mergeCell ref="C81:C82"/>
    <mergeCell ref="BA89:BD89"/>
    <mergeCell ref="E90:BD90"/>
    <mergeCell ref="AW89:AZ89"/>
    <mergeCell ref="B69:B70"/>
    <mergeCell ref="C69:C70"/>
    <mergeCell ref="B94:B95"/>
    <mergeCell ref="C94:C95"/>
    <mergeCell ref="B96:B97"/>
    <mergeCell ref="C96:C97"/>
    <mergeCell ref="AA89:AD89"/>
    <mergeCell ref="AF89:AH89"/>
    <mergeCell ref="AJ89:AL89"/>
    <mergeCell ref="AN89:AQ89"/>
    <mergeCell ref="AS89:AU89"/>
    <mergeCell ref="B89:B93"/>
    <mergeCell ref="C89:C93"/>
    <mergeCell ref="D89:D93"/>
    <mergeCell ref="E89:H89"/>
    <mergeCell ref="J89:L89"/>
    <mergeCell ref="N89:Q89"/>
    <mergeCell ref="B106:B107"/>
    <mergeCell ref="C106:C107"/>
    <mergeCell ref="B108:B109"/>
    <mergeCell ref="C108:C109"/>
    <mergeCell ref="B110:B111"/>
    <mergeCell ref="C110:C111"/>
    <mergeCell ref="B98:B101"/>
    <mergeCell ref="C98:C99"/>
    <mergeCell ref="C100:C101"/>
    <mergeCell ref="B102:B103"/>
    <mergeCell ref="C102:C103"/>
    <mergeCell ref="B104:B105"/>
    <mergeCell ref="C104:C105"/>
    <mergeCell ref="B124:B125"/>
    <mergeCell ref="C124:C125"/>
    <mergeCell ref="B118:B119"/>
    <mergeCell ref="C118:C119"/>
    <mergeCell ref="C120:C121"/>
    <mergeCell ref="C122:C123"/>
    <mergeCell ref="B112:B113"/>
    <mergeCell ref="C112:C113"/>
    <mergeCell ref="B114:B115"/>
    <mergeCell ref="C114:C115"/>
    <mergeCell ref="B116:B117"/>
    <mergeCell ref="C116:C117"/>
    <mergeCell ref="B120:B123"/>
    <mergeCell ref="B134:B135"/>
    <mergeCell ref="C134:C135"/>
    <mergeCell ref="B136:B137"/>
    <mergeCell ref="C136:C137"/>
    <mergeCell ref="B130:B131"/>
    <mergeCell ref="C130:C131"/>
    <mergeCell ref="B132:B133"/>
    <mergeCell ref="C132:C133"/>
    <mergeCell ref="B126:B127"/>
    <mergeCell ref="C126:C127"/>
    <mergeCell ref="B128:B129"/>
    <mergeCell ref="C128:C129"/>
    <mergeCell ref="B146:D146"/>
    <mergeCell ref="B147:D147"/>
    <mergeCell ref="B148:D148"/>
    <mergeCell ref="B149:D149"/>
    <mergeCell ref="B155:B159"/>
    <mergeCell ref="C155:C159"/>
    <mergeCell ref="D155:D159"/>
    <mergeCell ref="B138:B139"/>
    <mergeCell ref="C138:C139"/>
    <mergeCell ref="B140:B141"/>
    <mergeCell ref="C140:C141"/>
    <mergeCell ref="B142:B143"/>
    <mergeCell ref="C142:C143"/>
    <mergeCell ref="E156:BE156"/>
    <mergeCell ref="B168:B169"/>
    <mergeCell ref="C168:C169"/>
    <mergeCell ref="B170:B171"/>
    <mergeCell ref="C170:C171"/>
    <mergeCell ref="B174:B175"/>
    <mergeCell ref="C174:C175"/>
    <mergeCell ref="AE155:AH155"/>
    <mergeCell ref="AJ155:AL155"/>
    <mergeCell ref="AN155:AQ155"/>
    <mergeCell ref="AS155:AU155"/>
    <mergeCell ref="AW155:AY155"/>
    <mergeCell ref="BA155:BD155"/>
    <mergeCell ref="F155:H155"/>
    <mergeCell ref="J155:M155"/>
    <mergeCell ref="O155:Q155"/>
    <mergeCell ref="S155:U155"/>
    <mergeCell ref="X155:Z155"/>
    <mergeCell ref="AB155:AD155"/>
    <mergeCell ref="B160:B161"/>
    <mergeCell ref="C160:C161"/>
    <mergeCell ref="B162:B163"/>
    <mergeCell ref="C162:C163"/>
    <mergeCell ref="B164:B165"/>
    <mergeCell ref="AJ206:AL206"/>
    <mergeCell ref="AN206:AQ206"/>
    <mergeCell ref="AS206:AU206"/>
    <mergeCell ref="AW206:AY206"/>
    <mergeCell ref="BA206:BD206"/>
    <mergeCell ref="E207:BE207"/>
    <mergeCell ref="J206:M206"/>
    <mergeCell ref="O206:Q206"/>
    <mergeCell ref="S206:U206"/>
    <mergeCell ref="X206:Z206"/>
    <mergeCell ref="AB206:AD206"/>
    <mergeCell ref="AE206:AH206"/>
    <mergeCell ref="F206:H206"/>
    <mergeCell ref="B242:D242"/>
    <mergeCell ref="B243:D243"/>
    <mergeCell ref="B244:D244"/>
    <mergeCell ref="B245:D245"/>
    <mergeCell ref="B230:B231"/>
    <mergeCell ref="C230:C231"/>
    <mergeCell ref="B234:B235"/>
    <mergeCell ref="C234:C235"/>
    <mergeCell ref="B236:B237"/>
    <mergeCell ref="C236:C237"/>
    <mergeCell ref="B238:B239"/>
    <mergeCell ref="C238:C239"/>
    <mergeCell ref="B225:B226"/>
    <mergeCell ref="C225:C226"/>
    <mergeCell ref="B227:B228"/>
    <mergeCell ref="C227:C228"/>
    <mergeCell ref="B202:D202"/>
    <mergeCell ref="B203:D203"/>
    <mergeCell ref="B206:B210"/>
    <mergeCell ref="C206:C210"/>
    <mergeCell ref="D206:D210"/>
    <mergeCell ref="C164:C165"/>
    <mergeCell ref="B172:B173"/>
    <mergeCell ref="C172:C173"/>
    <mergeCell ref="B219:B220"/>
    <mergeCell ref="C219:C220"/>
    <mergeCell ref="C196:C197"/>
    <mergeCell ref="B200:D200"/>
    <mergeCell ref="B201:D201"/>
    <mergeCell ref="B186:B187"/>
    <mergeCell ref="C186:C187"/>
    <mergeCell ref="B188:B189"/>
    <mergeCell ref="C188:C189"/>
    <mergeCell ref="B192:B193"/>
    <mergeCell ref="C192:C193"/>
    <mergeCell ref="B180:B181"/>
    <mergeCell ref="C180:C181"/>
    <mergeCell ref="B182:B183"/>
    <mergeCell ref="C182:C183"/>
    <mergeCell ref="B184:B185"/>
    <mergeCell ref="B211:B212"/>
    <mergeCell ref="C211:C212"/>
    <mergeCell ref="B176:B177"/>
    <mergeCell ref="C176:C177"/>
    <mergeCell ref="B194:B195"/>
  </mergeCells>
  <pageMargins left="0.31496062992125984" right="0.19685039370078741" top="0.19685039370078741" bottom="0.31496062992125984" header="0.31496062992125984" footer="0.31496062992125984"/>
  <pageSetup paperSize="9" scale="45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50"/>
  <sheetViews>
    <sheetView topLeftCell="A71" zoomScale="70" zoomScaleNormal="70" workbookViewId="0">
      <selection activeCell="V111" sqref="V111"/>
    </sheetView>
  </sheetViews>
  <sheetFormatPr defaultRowHeight="12.75"/>
  <cols>
    <col min="1" max="1" width="10.5703125" customWidth="1"/>
    <col min="2" max="2" width="64.28515625" customWidth="1"/>
    <col min="3" max="3" width="16.7109375" customWidth="1"/>
    <col min="4" max="4" width="8.7109375" customWidth="1"/>
    <col min="5" max="5" width="7.7109375" customWidth="1"/>
    <col min="6" max="6" width="7.85546875" customWidth="1"/>
    <col min="7" max="7" width="11.7109375" customWidth="1"/>
    <col min="8" max="8" width="8.42578125" customWidth="1"/>
    <col min="9" max="11" width="8" customWidth="1"/>
    <col min="12" max="12" width="7.140625" customWidth="1"/>
    <col min="13" max="13" width="7.28515625" customWidth="1"/>
    <col min="14" max="14" width="6.5703125" customWidth="1"/>
    <col min="15" max="15" width="7.140625" customWidth="1"/>
    <col min="16" max="16" width="6" customWidth="1"/>
  </cols>
  <sheetData>
    <row r="1" spans="1:16" ht="15.75" customHeight="1">
      <c r="A1" s="32"/>
      <c r="B1" s="772" t="s">
        <v>79</v>
      </c>
      <c r="C1" s="772"/>
      <c r="D1" s="773">
        <f>D2+D3+F4</f>
        <v>5724</v>
      </c>
      <c r="E1" s="774"/>
      <c r="F1" s="774"/>
      <c r="G1" s="775"/>
      <c r="H1" s="32"/>
      <c r="I1" s="32"/>
      <c r="J1" s="32"/>
      <c r="K1" s="32"/>
      <c r="L1" s="32"/>
      <c r="M1" s="32"/>
      <c r="N1" s="32"/>
      <c r="O1" s="32"/>
    </row>
    <row r="2" spans="1:16">
      <c r="A2" s="32"/>
      <c r="B2" s="776" t="s">
        <v>407</v>
      </c>
      <c r="C2" s="776"/>
      <c r="D2" s="777">
        <v>2052</v>
      </c>
      <c r="E2" s="778"/>
      <c r="F2" s="778"/>
      <c r="G2" s="779"/>
      <c r="H2" s="32"/>
      <c r="I2" s="32"/>
      <c r="J2" s="32"/>
      <c r="K2" s="32"/>
      <c r="L2" s="32"/>
      <c r="M2" s="32"/>
      <c r="N2" s="32"/>
      <c r="O2" s="32"/>
    </row>
    <row r="3" spans="1:16">
      <c r="A3" s="32"/>
      <c r="B3" s="780" t="s">
        <v>408</v>
      </c>
      <c r="C3" s="781"/>
      <c r="D3" s="777">
        <v>1152</v>
      </c>
      <c r="E3" s="778"/>
      <c r="F3" s="778"/>
      <c r="G3" s="779"/>
      <c r="H3" s="32"/>
      <c r="I3" s="32"/>
      <c r="J3" s="32"/>
      <c r="K3" s="32"/>
      <c r="L3" s="32"/>
      <c r="M3" s="32"/>
      <c r="N3" s="32"/>
      <c r="O3" s="32"/>
    </row>
    <row r="4" spans="1:16">
      <c r="A4" s="32"/>
      <c r="B4" s="782" t="s">
        <v>78</v>
      </c>
      <c r="C4" s="782"/>
      <c r="D4" s="783">
        <v>936</v>
      </c>
      <c r="E4" s="783"/>
      <c r="F4" s="784">
        <f>D4+D5</f>
        <v>2520</v>
      </c>
      <c r="G4" s="784"/>
      <c r="H4" s="32"/>
      <c r="I4" s="32"/>
      <c r="J4" s="32"/>
      <c r="K4" s="32"/>
      <c r="L4" s="32"/>
      <c r="M4" s="32"/>
      <c r="N4" s="32"/>
      <c r="O4" s="32"/>
    </row>
    <row r="5" spans="1:16">
      <c r="A5" s="32"/>
      <c r="B5" s="782" t="s">
        <v>77</v>
      </c>
      <c r="C5" s="782"/>
      <c r="D5" s="783">
        <v>1584</v>
      </c>
      <c r="E5" s="783"/>
      <c r="F5" s="784"/>
      <c r="G5" s="784"/>
      <c r="H5" s="32"/>
      <c r="I5" s="32"/>
      <c r="J5" s="32"/>
      <c r="K5" s="32"/>
      <c r="L5" s="32"/>
      <c r="M5" s="32"/>
      <c r="N5" s="32"/>
      <c r="O5" s="32"/>
    </row>
    <row r="6" spans="1:16">
      <c r="A6" s="32"/>
      <c r="B6" s="770" t="s">
        <v>76</v>
      </c>
      <c r="C6" s="770"/>
      <c r="D6" s="771">
        <v>612</v>
      </c>
      <c r="E6" s="771"/>
      <c r="F6" s="771">
        <v>612</v>
      </c>
      <c r="G6" s="771"/>
      <c r="H6" s="32"/>
      <c r="I6" s="32"/>
      <c r="J6" s="32"/>
      <c r="K6" s="32"/>
      <c r="L6" s="32"/>
      <c r="M6" s="32"/>
      <c r="N6" s="32"/>
      <c r="O6" s="32"/>
    </row>
    <row r="7" spans="1:16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6" ht="18">
      <c r="A8" s="785" t="s">
        <v>75</v>
      </c>
      <c r="B8" s="785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6" ht="13.5" thickBo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6" ht="16.5" customHeight="1">
      <c r="A10" s="786" t="s">
        <v>63</v>
      </c>
      <c r="B10" s="789" t="s">
        <v>74</v>
      </c>
      <c r="C10" s="49"/>
      <c r="D10" s="49"/>
      <c r="E10" s="49"/>
      <c r="F10" s="49"/>
      <c r="G10" s="49"/>
      <c r="H10" s="792" t="s">
        <v>55</v>
      </c>
      <c r="I10" s="793"/>
      <c r="J10" s="328" t="s">
        <v>54</v>
      </c>
      <c r="K10" s="329"/>
      <c r="L10" s="792" t="s">
        <v>53</v>
      </c>
      <c r="M10" s="793"/>
      <c r="N10" s="792" t="s">
        <v>347</v>
      </c>
      <c r="O10" s="793"/>
      <c r="P10" s="796" t="s">
        <v>6</v>
      </c>
    </row>
    <row r="11" spans="1:16" ht="39.75" customHeight="1">
      <c r="A11" s="787"/>
      <c r="B11" s="790"/>
      <c r="C11" s="48"/>
      <c r="D11" s="48"/>
      <c r="E11" s="48"/>
      <c r="F11" s="48"/>
      <c r="G11" s="48"/>
      <c r="H11" s="138" t="s">
        <v>51</v>
      </c>
      <c r="I11" s="137" t="s">
        <v>394</v>
      </c>
      <c r="J11" s="138" t="s">
        <v>49</v>
      </c>
      <c r="K11" s="137" t="s">
        <v>48</v>
      </c>
      <c r="L11" s="138" t="s">
        <v>395</v>
      </c>
      <c r="M11" s="137" t="s">
        <v>396</v>
      </c>
      <c r="N11" s="138" t="s">
        <v>393</v>
      </c>
      <c r="O11" s="137" t="s">
        <v>397</v>
      </c>
      <c r="P11" s="797"/>
    </row>
    <row r="12" spans="1:16" ht="36.75" customHeight="1" thickBot="1">
      <c r="A12" s="788"/>
      <c r="B12" s="791"/>
      <c r="C12" s="47"/>
      <c r="D12" s="47"/>
      <c r="E12" s="47"/>
      <c r="F12" s="47"/>
      <c r="G12" s="47"/>
      <c r="H12" s="46" t="s">
        <v>47</v>
      </c>
      <c r="I12" s="45" t="s">
        <v>47</v>
      </c>
      <c r="J12" s="46" t="s">
        <v>47</v>
      </c>
      <c r="K12" s="45" t="s">
        <v>47</v>
      </c>
      <c r="L12" s="46" t="s">
        <v>47</v>
      </c>
      <c r="M12" s="45" t="s">
        <v>47</v>
      </c>
      <c r="N12" s="46" t="s">
        <v>47</v>
      </c>
      <c r="O12" s="45" t="s">
        <v>47</v>
      </c>
      <c r="P12" s="798"/>
    </row>
    <row r="13" spans="1:16">
      <c r="A13" s="143"/>
      <c r="B13" s="144"/>
      <c r="C13" s="145"/>
      <c r="D13" s="145"/>
      <c r="E13" s="145"/>
      <c r="F13" s="145"/>
      <c r="G13" s="145"/>
      <c r="H13" s="146"/>
      <c r="I13" s="147"/>
      <c r="J13" s="262"/>
      <c r="K13" s="262"/>
      <c r="L13" s="146"/>
      <c r="M13" s="147"/>
      <c r="N13" s="146"/>
      <c r="O13" s="147"/>
      <c r="P13" s="39"/>
    </row>
    <row r="14" spans="1:16">
      <c r="A14" s="17" t="s">
        <v>73</v>
      </c>
      <c r="B14" s="8" t="s">
        <v>355</v>
      </c>
      <c r="C14" s="326"/>
      <c r="D14" s="326"/>
      <c r="E14" s="326"/>
      <c r="F14" s="326"/>
      <c r="G14" s="326"/>
      <c r="H14" s="330">
        <v>3</v>
      </c>
      <c r="I14" s="325"/>
      <c r="J14" s="263"/>
      <c r="K14" s="263"/>
      <c r="L14" s="330"/>
      <c r="M14" s="325"/>
      <c r="N14" s="330"/>
      <c r="O14" s="325"/>
      <c r="P14" s="181">
        <f>SUM(H14:O14)</f>
        <v>3</v>
      </c>
    </row>
    <row r="15" spans="1:16">
      <c r="A15" s="17" t="s">
        <v>71</v>
      </c>
      <c r="B15" s="8" t="s">
        <v>356</v>
      </c>
      <c r="C15" s="39"/>
      <c r="D15" s="39"/>
      <c r="E15" s="39"/>
      <c r="F15" s="39"/>
      <c r="G15" s="39"/>
      <c r="H15" s="43">
        <v>1</v>
      </c>
      <c r="I15" s="40"/>
      <c r="J15" s="264"/>
      <c r="K15" s="264"/>
      <c r="L15" s="43"/>
      <c r="M15" s="40"/>
      <c r="N15" s="43"/>
      <c r="O15" s="40"/>
      <c r="P15" s="181">
        <f>SUM(H15:O15)</f>
        <v>1</v>
      </c>
    </row>
    <row r="16" spans="1:16" ht="30" customHeight="1">
      <c r="A16" s="17" t="s">
        <v>70</v>
      </c>
      <c r="B16" s="252" t="s">
        <v>69</v>
      </c>
      <c r="C16" s="326"/>
      <c r="D16" s="326"/>
      <c r="E16" s="326"/>
      <c r="F16" s="326"/>
      <c r="G16" s="326"/>
      <c r="H16" s="330">
        <v>2</v>
      </c>
      <c r="I16" s="325">
        <v>2</v>
      </c>
      <c r="J16" s="263"/>
      <c r="K16" s="263"/>
      <c r="L16" s="330"/>
      <c r="M16" s="325"/>
      <c r="N16" s="330"/>
      <c r="O16" s="325"/>
      <c r="P16" s="181">
        <f>SUM(H16:O16)</f>
        <v>4</v>
      </c>
    </row>
    <row r="17" spans="1:16">
      <c r="A17" s="17" t="s">
        <v>68</v>
      </c>
      <c r="B17" s="8" t="s">
        <v>380</v>
      </c>
      <c r="C17" s="44"/>
      <c r="D17" s="39"/>
      <c r="E17" s="39"/>
      <c r="F17" s="39"/>
      <c r="G17" s="39"/>
      <c r="H17" s="43"/>
      <c r="I17" s="40"/>
      <c r="J17" s="264"/>
      <c r="K17" s="264">
        <v>7</v>
      </c>
      <c r="L17" s="43"/>
      <c r="M17" s="40"/>
      <c r="N17" s="43"/>
      <c r="O17" s="40"/>
      <c r="P17" s="181">
        <f>SUM(H17:O17)</f>
        <v>7</v>
      </c>
    </row>
    <row r="18" spans="1:16">
      <c r="A18" s="17" t="s">
        <v>66</v>
      </c>
      <c r="B18" s="8" t="s">
        <v>237</v>
      </c>
      <c r="C18" s="44"/>
      <c r="D18" s="39"/>
      <c r="E18" s="39"/>
      <c r="F18" s="39"/>
      <c r="G18" s="39"/>
      <c r="H18" s="43"/>
      <c r="I18" s="40">
        <v>15</v>
      </c>
      <c r="J18" s="264"/>
      <c r="K18" s="264"/>
      <c r="L18" s="43"/>
      <c r="M18" s="40"/>
      <c r="N18" s="43"/>
      <c r="O18" s="40"/>
      <c r="P18" s="181">
        <f>SUM(H18:O18)</f>
        <v>15</v>
      </c>
    </row>
    <row r="19" spans="1:16">
      <c r="A19" s="17" t="s">
        <v>381</v>
      </c>
      <c r="B19" s="8" t="s">
        <v>372</v>
      </c>
      <c r="C19" s="39"/>
      <c r="D19" s="39"/>
      <c r="E19" s="39"/>
      <c r="F19" s="39"/>
      <c r="G19" s="39"/>
      <c r="H19" s="40"/>
      <c r="I19" s="40"/>
      <c r="J19" s="40"/>
      <c r="K19" s="40">
        <v>6</v>
      </c>
      <c r="L19" s="40"/>
      <c r="M19" s="40"/>
      <c r="N19" s="40"/>
      <c r="O19" s="40"/>
      <c r="P19" s="181">
        <f t="shared" ref="P19:P25" si="0">SUM(K19:O19)</f>
        <v>6</v>
      </c>
    </row>
    <row r="20" spans="1:16">
      <c r="A20" s="17" t="s">
        <v>382</v>
      </c>
      <c r="B20" s="8" t="s">
        <v>363</v>
      </c>
      <c r="C20" s="148"/>
      <c r="D20" s="149"/>
      <c r="E20" s="149"/>
      <c r="F20" s="149"/>
      <c r="G20" s="149"/>
      <c r="H20" s="150"/>
      <c r="I20" s="151"/>
      <c r="J20" s="150"/>
      <c r="K20" s="150"/>
      <c r="L20" s="150">
        <v>3</v>
      </c>
      <c r="M20" s="151">
        <v>3</v>
      </c>
      <c r="N20" s="150"/>
      <c r="O20" s="151"/>
      <c r="P20" s="181">
        <f t="shared" si="0"/>
        <v>6</v>
      </c>
    </row>
    <row r="21" spans="1:16">
      <c r="A21" s="17" t="s">
        <v>383</v>
      </c>
      <c r="B21" s="8" t="s">
        <v>36</v>
      </c>
      <c r="C21" s="39"/>
      <c r="D21" s="39"/>
      <c r="E21" s="39"/>
      <c r="F21" s="39"/>
      <c r="G21" s="39"/>
      <c r="H21" s="40"/>
      <c r="I21" s="40"/>
      <c r="J21" s="40"/>
      <c r="K21" s="40">
        <v>7</v>
      </c>
      <c r="L21" s="40"/>
      <c r="M21" s="40"/>
      <c r="N21" s="40"/>
      <c r="O21" s="40"/>
      <c r="P21" s="181">
        <f t="shared" si="0"/>
        <v>7</v>
      </c>
    </row>
    <row r="22" spans="1:16">
      <c r="A22" s="17" t="s">
        <v>384</v>
      </c>
      <c r="B22" s="20" t="s">
        <v>385</v>
      </c>
      <c r="C22" s="39"/>
      <c r="D22" s="39"/>
      <c r="E22" s="39"/>
      <c r="F22" s="39"/>
      <c r="G22" s="39"/>
      <c r="H22" s="40"/>
      <c r="I22" s="40"/>
      <c r="J22" s="40"/>
      <c r="K22" s="40"/>
      <c r="L22" s="40"/>
      <c r="M22" s="40">
        <v>2</v>
      </c>
      <c r="N22" s="40"/>
      <c r="O22" s="40"/>
      <c r="P22" s="181">
        <f t="shared" si="0"/>
        <v>2</v>
      </c>
    </row>
    <row r="23" spans="1:16">
      <c r="A23" s="17" t="s">
        <v>34</v>
      </c>
      <c r="B23" s="8" t="s">
        <v>33</v>
      </c>
      <c r="C23" s="39"/>
      <c r="D23" s="39"/>
      <c r="E23" s="39"/>
      <c r="F23" s="39"/>
      <c r="G23" s="39"/>
      <c r="H23" s="40"/>
      <c r="I23" s="40"/>
      <c r="J23" s="40"/>
      <c r="K23" s="40">
        <v>34</v>
      </c>
      <c r="L23" s="40"/>
      <c r="M23" s="40"/>
      <c r="N23" s="40"/>
      <c r="O23" s="40"/>
      <c r="P23" s="181">
        <f t="shared" si="0"/>
        <v>34</v>
      </c>
    </row>
    <row r="24" spans="1:16">
      <c r="A24" s="17" t="s">
        <v>269</v>
      </c>
      <c r="B24" s="8" t="s">
        <v>373</v>
      </c>
      <c r="C24" s="39"/>
      <c r="D24" s="39"/>
      <c r="E24" s="39"/>
      <c r="F24" s="39"/>
      <c r="G24" s="39"/>
      <c r="H24" s="40"/>
      <c r="I24" s="40"/>
      <c r="J24" s="40"/>
      <c r="K24" s="40">
        <v>34</v>
      </c>
      <c r="L24" s="40"/>
      <c r="M24" s="40"/>
      <c r="N24" s="40"/>
      <c r="O24" s="40"/>
      <c r="P24" s="181">
        <f t="shared" si="0"/>
        <v>34</v>
      </c>
    </row>
    <row r="25" spans="1:16">
      <c r="A25" s="799" t="s">
        <v>357</v>
      </c>
      <c r="B25" s="801" t="s">
        <v>387</v>
      </c>
      <c r="C25" s="803"/>
      <c r="D25" s="794"/>
      <c r="E25" s="794"/>
      <c r="F25" s="794"/>
      <c r="G25" s="794"/>
      <c r="H25" s="794"/>
      <c r="I25" s="794"/>
      <c r="J25" s="794"/>
      <c r="K25" s="794">
        <v>5</v>
      </c>
      <c r="L25" s="794"/>
      <c r="M25" s="794"/>
      <c r="N25" s="794"/>
      <c r="O25" s="794"/>
      <c r="P25" s="805">
        <f t="shared" si="0"/>
        <v>5</v>
      </c>
    </row>
    <row r="26" spans="1:16">
      <c r="A26" s="800"/>
      <c r="B26" s="802"/>
      <c r="C26" s="804"/>
      <c r="D26" s="795"/>
      <c r="E26" s="795"/>
      <c r="F26" s="795"/>
      <c r="G26" s="795"/>
      <c r="H26" s="795"/>
      <c r="I26" s="795"/>
      <c r="J26" s="795"/>
      <c r="K26" s="795"/>
      <c r="L26" s="795"/>
      <c r="M26" s="795"/>
      <c r="N26" s="795"/>
      <c r="O26" s="795"/>
      <c r="P26" s="806"/>
    </row>
    <row r="27" spans="1:16">
      <c r="A27" s="13" t="s">
        <v>28</v>
      </c>
      <c r="B27" s="20" t="s">
        <v>338</v>
      </c>
      <c r="C27" s="39"/>
      <c r="D27" s="39"/>
      <c r="E27" s="39"/>
      <c r="F27" s="39"/>
      <c r="G27" s="39"/>
      <c r="H27" s="40"/>
      <c r="I27" s="40"/>
      <c r="J27" s="40">
        <v>36</v>
      </c>
      <c r="K27" s="40">
        <v>36</v>
      </c>
      <c r="L27" s="40"/>
      <c r="M27" s="40"/>
      <c r="N27" s="40"/>
      <c r="O27" s="40"/>
      <c r="P27" s="181">
        <f t="shared" ref="P27:P36" si="1">SUM(J27:O27)</f>
        <v>72</v>
      </c>
    </row>
    <row r="28" spans="1:16">
      <c r="A28" s="13" t="s">
        <v>27</v>
      </c>
      <c r="B28" s="20" t="s">
        <v>101</v>
      </c>
      <c r="C28" s="39"/>
      <c r="D28" s="39"/>
      <c r="E28" s="39"/>
      <c r="F28" s="39"/>
      <c r="G28" s="39"/>
      <c r="H28" s="40"/>
      <c r="I28" s="40"/>
      <c r="J28" s="40"/>
      <c r="K28" s="40">
        <v>72</v>
      </c>
      <c r="L28" s="40"/>
      <c r="M28" s="40"/>
      <c r="N28" s="40"/>
      <c r="O28" s="40"/>
      <c r="P28" s="181">
        <f t="shared" si="1"/>
        <v>72</v>
      </c>
    </row>
    <row r="29" spans="1:16" ht="25.5">
      <c r="A29" s="17" t="s">
        <v>360</v>
      </c>
      <c r="B29" s="271" t="s">
        <v>362</v>
      </c>
      <c r="C29" s="39"/>
      <c r="D29" s="39"/>
      <c r="E29" s="39"/>
      <c r="F29" s="39"/>
      <c r="G29" s="39"/>
      <c r="H29" s="40"/>
      <c r="I29" s="40"/>
      <c r="J29" s="40"/>
      <c r="K29" s="40"/>
      <c r="L29" s="40"/>
      <c r="M29" s="40">
        <v>8</v>
      </c>
      <c r="N29" s="40"/>
      <c r="O29" s="40"/>
      <c r="P29" s="181">
        <f t="shared" si="1"/>
        <v>8</v>
      </c>
    </row>
    <row r="30" spans="1:16">
      <c r="A30" s="13" t="s">
        <v>23</v>
      </c>
      <c r="B30" s="20" t="s">
        <v>101</v>
      </c>
      <c r="C30" s="39"/>
      <c r="D30" s="39"/>
      <c r="E30" s="39"/>
      <c r="F30" s="39"/>
      <c r="G30" s="39"/>
      <c r="H30" s="40"/>
      <c r="I30" s="40"/>
      <c r="J30" s="40"/>
      <c r="K30" s="40"/>
      <c r="L30" s="40"/>
      <c r="M30" s="40">
        <v>72</v>
      </c>
      <c r="N30" s="40"/>
      <c r="O30" s="40"/>
      <c r="P30" s="181">
        <f t="shared" si="1"/>
        <v>72</v>
      </c>
    </row>
    <row r="31" spans="1:16" ht="25.5">
      <c r="A31" s="9" t="s">
        <v>366</v>
      </c>
      <c r="B31" s="252" t="s">
        <v>369</v>
      </c>
      <c r="C31" s="39"/>
      <c r="D31" s="39"/>
      <c r="E31" s="39"/>
      <c r="F31" s="39"/>
      <c r="G31" s="39"/>
      <c r="H31" s="40"/>
      <c r="I31" s="40"/>
      <c r="J31" s="40"/>
      <c r="K31" s="40">
        <v>16</v>
      </c>
      <c r="L31" s="40"/>
      <c r="M31" s="40"/>
      <c r="N31" s="40"/>
      <c r="O31" s="40"/>
      <c r="P31" s="181">
        <f t="shared" si="1"/>
        <v>16</v>
      </c>
    </row>
    <row r="32" spans="1:16">
      <c r="A32" s="9" t="s">
        <v>19</v>
      </c>
      <c r="B32" s="20" t="s">
        <v>101</v>
      </c>
      <c r="C32" s="39"/>
      <c r="D32" s="39"/>
      <c r="E32" s="39"/>
      <c r="F32" s="39"/>
      <c r="G32" s="39"/>
      <c r="H32" s="40"/>
      <c r="I32" s="40"/>
      <c r="J32" s="40"/>
      <c r="K32" s="40">
        <v>72</v>
      </c>
      <c r="L32" s="40"/>
      <c r="M32" s="40"/>
      <c r="N32" s="40"/>
      <c r="O32" s="40"/>
      <c r="P32" s="181">
        <f t="shared" si="1"/>
        <v>72</v>
      </c>
    </row>
    <row r="33" spans="1:16" ht="25.5">
      <c r="A33" s="9" t="s">
        <v>367</v>
      </c>
      <c r="B33" s="8" t="s">
        <v>390</v>
      </c>
      <c r="C33" s="39"/>
      <c r="D33" s="39"/>
      <c r="E33" s="39"/>
      <c r="F33" s="39"/>
      <c r="G33" s="39"/>
      <c r="H33" s="40"/>
      <c r="I33" s="40"/>
      <c r="J33" s="40"/>
      <c r="K33" s="40"/>
      <c r="L33" s="40"/>
      <c r="M33" s="40"/>
      <c r="N33" s="40">
        <v>16</v>
      </c>
      <c r="O33" s="40"/>
      <c r="P33" s="181">
        <f t="shared" si="1"/>
        <v>16</v>
      </c>
    </row>
    <row r="34" spans="1:16">
      <c r="A34" s="9" t="s">
        <v>16</v>
      </c>
      <c r="B34" s="20" t="s">
        <v>338</v>
      </c>
      <c r="C34" s="39"/>
      <c r="D34" s="39"/>
      <c r="E34" s="39"/>
      <c r="F34" s="39"/>
      <c r="G34" s="39"/>
      <c r="H34" s="40"/>
      <c r="I34" s="40"/>
      <c r="J34" s="40"/>
      <c r="K34" s="40"/>
      <c r="L34" s="40"/>
      <c r="M34" s="40"/>
      <c r="N34" s="40">
        <v>36</v>
      </c>
      <c r="O34" s="40"/>
      <c r="P34" s="181">
        <f t="shared" si="1"/>
        <v>36</v>
      </c>
    </row>
    <row r="35" spans="1:16" ht="25.5">
      <c r="A35" s="9" t="s">
        <v>375</v>
      </c>
      <c r="B35" s="8" t="s">
        <v>392</v>
      </c>
      <c r="C35" s="39"/>
      <c r="D35" s="39"/>
      <c r="E35" s="39"/>
      <c r="F35" s="39"/>
      <c r="G35" s="39"/>
      <c r="H35" s="40"/>
      <c r="I35" s="40"/>
      <c r="J35" s="40"/>
      <c r="K35" s="40"/>
      <c r="L35" s="40"/>
      <c r="M35" s="40"/>
      <c r="N35" s="40">
        <v>16</v>
      </c>
      <c r="O35" s="40"/>
      <c r="P35" s="181">
        <f t="shared" si="1"/>
        <v>16</v>
      </c>
    </row>
    <row r="36" spans="1:16">
      <c r="A36" s="9" t="s">
        <v>11</v>
      </c>
      <c r="B36" s="20" t="s">
        <v>101</v>
      </c>
      <c r="C36" s="39"/>
      <c r="D36" s="39"/>
      <c r="E36" s="39"/>
      <c r="F36" s="39"/>
      <c r="G36" s="39"/>
      <c r="H36" s="40"/>
      <c r="I36" s="40"/>
      <c r="J36" s="40"/>
      <c r="K36" s="40"/>
      <c r="L36" s="40"/>
      <c r="M36" s="40"/>
      <c r="N36" s="40"/>
      <c r="O36" s="40">
        <v>108</v>
      </c>
      <c r="P36" s="181">
        <f t="shared" si="1"/>
        <v>108</v>
      </c>
    </row>
    <row r="37" spans="1:16" ht="13.5" customHeight="1">
      <c r="A37" s="42"/>
      <c r="B37" s="41"/>
      <c r="C37" s="39"/>
      <c r="D37" s="39"/>
      <c r="E37" s="39"/>
      <c r="F37" s="39"/>
      <c r="G37" s="39"/>
      <c r="H37" s="40"/>
      <c r="I37" s="40"/>
      <c r="J37" s="40"/>
      <c r="K37" s="40"/>
      <c r="L37" s="40"/>
      <c r="M37" s="40"/>
      <c r="N37" s="40"/>
      <c r="O37" s="40"/>
      <c r="P37" s="181"/>
    </row>
    <row r="38" spans="1:16" ht="13.5" thickBot="1">
      <c r="A38" s="807" t="s">
        <v>65</v>
      </c>
      <c r="B38" s="808"/>
      <c r="C38" s="38"/>
      <c r="D38" s="38"/>
      <c r="E38" s="38"/>
      <c r="F38" s="38"/>
      <c r="G38" s="38"/>
      <c r="H38" s="37"/>
      <c r="I38" s="36"/>
      <c r="J38" s="265"/>
      <c r="K38" s="265"/>
      <c r="L38" s="37"/>
      <c r="M38" s="36"/>
      <c r="N38" s="37"/>
      <c r="O38" s="36"/>
      <c r="P38" s="182">
        <f>SUM(P14:P37)</f>
        <v>612</v>
      </c>
    </row>
    <row r="39" spans="1:16" ht="18.75" customHeight="1" thickBot="1">
      <c r="A39" s="809" t="s">
        <v>64</v>
      </c>
      <c r="B39" s="810"/>
      <c r="C39" s="35"/>
      <c r="D39" s="35"/>
      <c r="E39" s="35"/>
      <c r="F39" s="35"/>
      <c r="G39" s="35"/>
      <c r="H39" s="33"/>
      <c r="I39" s="34"/>
      <c r="J39" s="266"/>
      <c r="K39" s="266"/>
      <c r="L39" s="33"/>
      <c r="M39" s="34"/>
      <c r="N39" s="33"/>
      <c r="O39" s="34"/>
      <c r="P39" s="183"/>
    </row>
    <row r="40" spans="1:16">
      <c r="L40" s="32"/>
      <c r="M40" s="32"/>
    </row>
    <row r="41" spans="1:16">
      <c r="L41" s="32"/>
      <c r="M41" s="32"/>
      <c r="P41">
        <f>SUM(P14:P40)</f>
        <v>1224</v>
      </c>
    </row>
    <row r="42" spans="1:16" hidden="1">
      <c r="L42" s="32"/>
      <c r="M42" s="32"/>
    </row>
    <row r="43" spans="1:16" ht="2.25" customHeight="1"/>
    <row r="44" spans="1:16" hidden="1"/>
    <row r="45" spans="1:16" hidden="1">
      <c r="A45" s="811" t="s">
        <v>0</v>
      </c>
      <c r="B45" s="811"/>
      <c r="C45" s="811"/>
      <c r="D45" s="811"/>
      <c r="E45" s="811"/>
      <c r="F45" s="811"/>
      <c r="G45" s="811"/>
      <c r="H45" s="811"/>
      <c r="I45" s="811"/>
      <c r="J45" s="327"/>
      <c r="K45" s="327"/>
    </row>
    <row r="46" spans="1:16" hidden="1"/>
    <row r="47" spans="1:16" hidden="1"/>
    <row r="48" spans="1:16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spans="1:16" ht="19.5" hidden="1" customHeight="1"/>
    <row r="66" spans="1:16" ht="331.5" hidden="1" customHeight="1"/>
    <row r="67" spans="1:16" ht="14.25" customHeight="1" thickBot="1"/>
    <row r="68" spans="1:16" ht="19.5" thickBot="1">
      <c r="A68" s="812" t="s">
        <v>432</v>
      </c>
      <c r="B68" s="812"/>
      <c r="C68" s="812"/>
      <c r="D68" s="812"/>
      <c r="E68" s="812"/>
      <c r="F68" s="812"/>
      <c r="G68" s="812"/>
      <c r="H68" s="812"/>
      <c r="I68" s="812"/>
      <c r="J68" s="812"/>
      <c r="K68" s="812"/>
      <c r="L68" s="812"/>
      <c r="M68" s="812"/>
      <c r="N68" s="812"/>
      <c r="O68" s="813"/>
    </row>
    <row r="69" spans="1:16" ht="13.5" thickBot="1">
      <c r="A69" s="830" t="s">
        <v>63</v>
      </c>
      <c r="B69" s="833" t="s">
        <v>62</v>
      </c>
      <c r="C69" s="836" t="s">
        <v>61</v>
      </c>
      <c r="D69" s="818" t="s">
        <v>60</v>
      </c>
      <c r="E69" s="819"/>
      <c r="F69" s="819"/>
      <c r="G69" s="819"/>
      <c r="H69" s="818" t="s">
        <v>59</v>
      </c>
      <c r="I69" s="819"/>
      <c r="J69" s="819"/>
      <c r="K69" s="819"/>
      <c r="L69" s="819"/>
      <c r="M69" s="819"/>
      <c r="N69" s="819"/>
      <c r="O69" s="820"/>
    </row>
    <row r="70" spans="1:16" ht="13.5" thickBot="1">
      <c r="A70" s="831"/>
      <c r="B70" s="834"/>
      <c r="C70" s="837"/>
      <c r="D70" s="827" t="s">
        <v>58</v>
      </c>
      <c r="E70" s="853" t="s">
        <v>57</v>
      </c>
      <c r="F70" s="855" t="s">
        <v>56</v>
      </c>
      <c r="G70" s="856"/>
      <c r="H70" s="847" t="s">
        <v>55</v>
      </c>
      <c r="I70" s="857"/>
      <c r="J70" s="858" t="s">
        <v>54</v>
      </c>
      <c r="K70" s="859"/>
      <c r="L70" s="847" t="s">
        <v>53</v>
      </c>
      <c r="M70" s="848"/>
      <c r="N70" s="847" t="s">
        <v>347</v>
      </c>
      <c r="O70" s="848"/>
    </row>
    <row r="71" spans="1:16" ht="38.25">
      <c r="A71" s="831"/>
      <c r="B71" s="834"/>
      <c r="C71" s="837"/>
      <c r="D71" s="828"/>
      <c r="E71" s="854"/>
      <c r="F71" s="849" t="s">
        <v>6</v>
      </c>
      <c r="G71" s="851" t="s">
        <v>52</v>
      </c>
      <c r="H71" s="229" t="s">
        <v>51</v>
      </c>
      <c r="I71" s="230" t="s">
        <v>50</v>
      </c>
      <c r="J71" s="139" t="s">
        <v>49</v>
      </c>
      <c r="K71" s="239" t="s">
        <v>48</v>
      </c>
      <c r="L71" s="139" t="s">
        <v>395</v>
      </c>
      <c r="M71" s="239" t="s">
        <v>430</v>
      </c>
      <c r="N71" s="139" t="s">
        <v>348</v>
      </c>
      <c r="O71" s="239" t="s">
        <v>431</v>
      </c>
    </row>
    <row r="72" spans="1:16" ht="13.5" thickBot="1">
      <c r="A72" s="832"/>
      <c r="B72" s="835"/>
      <c r="C72" s="838"/>
      <c r="D72" s="829"/>
      <c r="E72" s="850"/>
      <c r="F72" s="850"/>
      <c r="G72" s="852"/>
      <c r="H72" s="31" t="s">
        <v>47</v>
      </c>
      <c r="I72" s="231" t="s">
        <v>47</v>
      </c>
      <c r="J72" s="31" t="s">
        <v>47</v>
      </c>
      <c r="K72" s="231" t="s">
        <v>47</v>
      </c>
      <c r="L72" s="31" t="s">
        <v>47</v>
      </c>
      <c r="M72" s="231" t="s">
        <v>47</v>
      </c>
      <c r="N72" s="31" t="s">
        <v>47</v>
      </c>
      <c r="O72" s="231" t="s">
        <v>47</v>
      </c>
    </row>
    <row r="73" spans="1:16">
      <c r="A73" s="30" t="s">
        <v>46</v>
      </c>
      <c r="B73" s="29" t="s">
        <v>45</v>
      </c>
      <c r="C73" s="28" t="s">
        <v>337</v>
      </c>
      <c r="D73" s="27">
        <f>D92+D82+D74</f>
        <v>3078</v>
      </c>
      <c r="E73" s="27">
        <f t="shared" ref="E73:O73" si="2">E92+E82+E74</f>
        <v>1026</v>
      </c>
      <c r="F73" s="27">
        <f t="shared" si="2"/>
        <v>2052</v>
      </c>
      <c r="G73" s="27">
        <f t="shared" si="2"/>
        <v>0</v>
      </c>
      <c r="H73" s="27">
        <f t="shared" si="2"/>
        <v>0</v>
      </c>
      <c r="I73" s="27">
        <v>0</v>
      </c>
      <c r="J73" s="27">
        <f t="shared" si="2"/>
        <v>0</v>
      </c>
      <c r="K73" s="27">
        <v>0</v>
      </c>
      <c r="L73" s="27">
        <f t="shared" si="2"/>
        <v>0</v>
      </c>
      <c r="M73" s="27">
        <f t="shared" si="2"/>
        <v>0</v>
      </c>
      <c r="N73" s="27">
        <f t="shared" si="2"/>
        <v>0</v>
      </c>
      <c r="O73" s="27">
        <f t="shared" si="2"/>
        <v>0</v>
      </c>
    </row>
    <row r="74" spans="1:16" ht="25.5">
      <c r="A74" s="26" t="s">
        <v>277</v>
      </c>
      <c r="B74" s="25" t="s">
        <v>330</v>
      </c>
      <c r="C74" s="24" t="s">
        <v>335</v>
      </c>
      <c r="D74" s="23">
        <f>D75+D76+D77+D78+D79+D80+D81</f>
        <v>1647</v>
      </c>
      <c r="E74" s="23">
        <f t="shared" ref="E74:O74" si="3">E75+E76+E77+E78+E79+E80+E81</f>
        <v>549</v>
      </c>
      <c r="F74" s="23">
        <f t="shared" si="3"/>
        <v>1098</v>
      </c>
      <c r="G74" s="23">
        <f t="shared" si="3"/>
        <v>0</v>
      </c>
      <c r="H74" s="23">
        <f t="shared" si="3"/>
        <v>0</v>
      </c>
      <c r="I74" s="23">
        <v>0</v>
      </c>
      <c r="J74" s="23">
        <v>0</v>
      </c>
      <c r="K74" s="23">
        <v>0</v>
      </c>
      <c r="L74" s="23">
        <f t="shared" si="3"/>
        <v>0</v>
      </c>
      <c r="M74" s="23">
        <f t="shared" si="3"/>
        <v>0</v>
      </c>
      <c r="N74" s="23">
        <f t="shared" si="3"/>
        <v>0</v>
      </c>
      <c r="O74" s="303">
        <f t="shared" si="3"/>
        <v>0</v>
      </c>
      <c r="P74" s="9" t="s">
        <v>406</v>
      </c>
    </row>
    <row r="75" spans="1:16">
      <c r="A75" s="814" t="s">
        <v>278</v>
      </c>
      <c r="B75" s="20" t="s">
        <v>343</v>
      </c>
      <c r="C75" s="816" t="s">
        <v>156</v>
      </c>
      <c r="D75" s="178">
        <f>F75+E75</f>
        <v>171</v>
      </c>
      <c r="E75" s="175">
        <v>57</v>
      </c>
      <c r="F75" s="339">
        <v>114</v>
      </c>
      <c r="G75" s="224"/>
      <c r="H75" s="177"/>
      <c r="I75" s="232"/>
      <c r="J75" s="174"/>
      <c r="K75" s="254" t="s">
        <v>421</v>
      </c>
      <c r="L75" s="174"/>
      <c r="M75" s="232"/>
      <c r="N75" s="174"/>
      <c r="O75" s="224"/>
      <c r="P75" s="39"/>
    </row>
    <row r="76" spans="1:16">
      <c r="A76" s="815"/>
      <c r="B76" s="20" t="s">
        <v>344</v>
      </c>
      <c r="C76" s="817"/>
      <c r="D76" s="178">
        <f t="shared" ref="D76:D81" si="4">F76+E76</f>
        <v>256</v>
      </c>
      <c r="E76" s="175">
        <v>85</v>
      </c>
      <c r="F76" s="339">
        <v>171</v>
      </c>
      <c r="G76" s="224"/>
      <c r="H76" s="177"/>
      <c r="I76" s="232"/>
      <c r="J76" s="174"/>
      <c r="K76" s="232"/>
      <c r="L76" s="174"/>
      <c r="M76" s="232"/>
      <c r="N76" s="174"/>
      <c r="O76" s="224"/>
      <c r="P76" s="39"/>
    </row>
    <row r="77" spans="1:16">
      <c r="A77" s="195" t="s">
        <v>279</v>
      </c>
      <c r="B77" s="20" t="s">
        <v>42</v>
      </c>
      <c r="C77" s="109" t="s">
        <v>157</v>
      </c>
      <c r="D77" s="178">
        <f t="shared" si="4"/>
        <v>257</v>
      </c>
      <c r="E77" s="175">
        <v>86</v>
      </c>
      <c r="F77" s="339">
        <v>171</v>
      </c>
      <c r="G77" s="224"/>
      <c r="H77" s="177"/>
      <c r="I77" s="232"/>
      <c r="J77" s="174"/>
      <c r="K77" s="257" t="s">
        <v>422</v>
      </c>
      <c r="L77" s="174"/>
      <c r="M77" s="232"/>
      <c r="N77" s="174"/>
      <c r="O77" s="224"/>
      <c r="P77" s="39"/>
    </row>
    <row r="78" spans="1:16">
      <c r="A78" s="195" t="s">
        <v>280</v>
      </c>
      <c r="B78" s="8" t="s">
        <v>325</v>
      </c>
      <c r="C78" s="109" t="s">
        <v>156</v>
      </c>
      <c r="D78" s="178">
        <f t="shared" si="4"/>
        <v>342</v>
      </c>
      <c r="E78" s="175">
        <v>114</v>
      </c>
      <c r="F78" s="339">
        <v>228</v>
      </c>
      <c r="G78" s="247"/>
      <c r="H78" s="177"/>
      <c r="I78" s="232"/>
      <c r="J78" s="174"/>
      <c r="K78" s="254" t="s">
        <v>421</v>
      </c>
      <c r="L78" s="174"/>
      <c r="M78" s="232"/>
      <c r="N78" s="174"/>
      <c r="O78" s="224"/>
      <c r="P78" s="39"/>
    </row>
    <row r="79" spans="1:16">
      <c r="A79" s="195" t="s">
        <v>281</v>
      </c>
      <c r="B79" s="20" t="s">
        <v>41</v>
      </c>
      <c r="C79" s="109" t="s">
        <v>157</v>
      </c>
      <c r="D79" s="178">
        <f t="shared" si="4"/>
        <v>256</v>
      </c>
      <c r="E79" s="175">
        <v>85</v>
      </c>
      <c r="F79" s="339">
        <v>171</v>
      </c>
      <c r="G79" s="247"/>
      <c r="H79" s="177"/>
      <c r="I79" s="232"/>
      <c r="J79" s="174"/>
      <c r="K79" s="255" t="s">
        <v>422</v>
      </c>
      <c r="L79" s="174"/>
      <c r="M79" s="232"/>
      <c r="N79" s="174"/>
      <c r="O79" s="224"/>
      <c r="P79" s="39"/>
    </row>
    <row r="80" spans="1:16">
      <c r="A80" s="195" t="s">
        <v>282</v>
      </c>
      <c r="B80" s="20" t="s">
        <v>10</v>
      </c>
      <c r="C80" s="109" t="s">
        <v>334</v>
      </c>
      <c r="D80" s="178">
        <f t="shared" si="4"/>
        <v>257</v>
      </c>
      <c r="E80" s="175">
        <v>86</v>
      </c>
      <c r="F80" s="339">
        <v>171</v>
      </c>
      <c r="G80" s="224"/>
      <c r="H80" s="177"/>
      <c r="I80" s="340" t="s">
        <v>422</v>
      </c>
      <c r="J80" s="174"/>
      <c r="K80" s="300" t="s">
        <v>422</v>
      </c>
      <c r="L80" s="174"/>
      <c r="M80" s="232"/>
      <c r="N80" s="174"/>
      <c r="O80" s="224"/>
      <c r="P80" s="39"/>
    </row>
    <row r="81" spans="1:17">
      <c r="A81" s="195" t="s">
        <v>283</v>
      </c>
      <c r="B81" s="20" t="s">
        <v>39</v>
      </c>
      <c r="C81" s="109" t="s">
        <v>157</v>
      </c>
      <c r="D81" s="178">
        <f t="shared" si="4"/>
        <v>108</v>
      </c>
      <c r="E81" s="175">
        <v>36</v>
      </c>
      <c r="F81" s="339">
        <v>72</v>
      </c>
      <c r="G81" s="224"/>
      <c r="H81" s="177"/>
      <c r="I81" s="232"/>
      <c r="J81" s="253" t="s">
        <v>422</v>
      </c>
      <c r="K81" s="232"/>
      <c r="L81" s="174"/>
      <c r="M81" s="232"/>
      <c r="N81" s="174"/>
      <c r="O81" s="224"/>
      <c r="P81" s="39"/>
    </row>
    <row r="82" spans="1:17">
      <c r="A82" s="26" t="s">
        <v>277</v>
      </c>
      <c r="B82" s="25" t="s">
        <v>329</v>
      </c>
      <c r="C82" s="24" t="s">
        <v>435</v>
      </c>
      <c r="D82" s="218">
        <f>D83+D84+D85+D86+D87+D88+D89+D90+D91</f>
        <v>1161</v>
      </c>
      <c r="E82" s="218">
        <f t="shared" ref="E82:O82" si="5">E83+E84+E85+E86+E87+E88+E89+E90+E91</f>
        <v>387</v>
      </c>
      <c r="F82" s="218">
        <f t="shared" si="5"/>
        <v>774</v>
      </c>
      <c r="G82" s="218">
        <f t="shared" si="5"/>
        <v>0</v>
      </c>
      <c r="H82" s="218">
        <f t="shared" si="5"/>
        <v>0</v>
      </c>
      <c r="I82" s="218">
        <v>0</v>
      </c>
      <c r="J82" s="218">
        <v>0</v>
      </c>
      <c r="K82" s="218">
        <v>0</v>
      </c>
      <c r="L82" s="218">
        <f t="shared" si="5"/>
        <v>0</v>
      </c>
      <c r="M82" s="218">
        <f t="shared" si="5"/>
        <v>0</v>
      </c>
      <c r="N82" s="218">
        <f t="shared" si="5"/>
        <v>0</v>
      </c>
      <c r="O82" s="304">
        <f t="shared" si="5"/>
        <v>0</v>
      </c>
      <c r="P82" s="39"/>
    </row>
    <row r="83" spans="1:17">
      <c r="A83" s="195" t="s">
        <v>284</v>
      </c>
      <c r="B83" s="20" t="s">
        <v>345</v>
      </c>
      <c r="C83" s="196" t="s">
        <v>156</v>
      </c>
      <c r="D83" s="178">
        <f>E83+F83</f>
        <v>162</v>
      </c>
      <c r="E83" s="175">
        <v>54</v>
      </c>
      <c r="F83" s="339">
        <v>108</v>
      </c>
      <c r="G83" s="224"/>
      <c r="H83" s="177"/>
      <c r="I83" s="232"/>
      <c r="J83" s="174"/>
      <c r="K83" s="254" t="s">
        <v>421</v>
      </c>
      <c r="L83" s="174"/>
      <c r="M83" s="232"/>
      <c r="N83" s="174"/>
      <c r="O83" s="224"/>
      <c r="P83" s="39"/>
    </row>
    <row r="84" spans="1:17">
      <c r="A84" s="195" t="s">
        <v>286</v>
      </c>
      <c r="B84" s="9" t="s">
        <v>285</v>
      </c>
      <c r="C84" s="196" t="s">
        <v>157</v>
      </c>
      <c r="D84" s="178">
        <f t="shared" ref="D84:D91" si="6">E84+F84</f>
        <v>162</v>
      </c>
      <c r="E84" s="175">
        <v>54</v>
      </c>
      <c r="F84" s="339">
        <v>108</v>
      </c>
      <c r="G84" s="247"/>
      <c r="H84" s="177"/>
      <c r="I84" s="232"/>
      <c r="J84" s="174"/>
      <c r="K84" s="255" t="s">
        <v>422</v>
      </c>
      <c r="L84" s="174"/>
      <c r="M84" s="232"/>
      <c r="N84" s="174"/>
      <c r="O84" s="224"/>
      <c r="P84" s="39"/>
    </row>
    <row r="85" spans="1:17">
      <c r="A85" s="195" t="s">
        <v>288</v>
      </c>
      <c r="B85" s="268" t="s">
        <v>287</v>
      </c>
      <c r="C85" s="196" t="s">
        <v>156</v>
      </c>
      <c r="D85" s="178">
        <f t="shared" si="6"/>
        <v>256</v>
      </c>
      <c r="E85" s="175">
        <v>85</v>
      </c>
      <c r="F85" s="339">
        <v>171</v>
      </c>
      <c r="G85" s="224"/>
      <c r="H85" s="177"/>
      <c r="I85" s="232"/>
      <c r="J85" s="174"/>
      <c r="K85" s="254" t="s">
        <v>421</v>
      </c>
      <c r="L85" s="174"/>
      <c r="M85" s="232"/>
      <c r="N85" s="174"/>
      <c r="O85" s="224"/>
      <c r="P85" s="39"/>
      <c r="Q85" t="s">
        <v>354</v>
      </c>
    </row>
    <row r="86" spans="1:17" ht="15">
      <c r="A86" s="821" t="s">
        <v>291</v>
      </c>
      <c r="B86" s="20" t="s">
        <v>379</v>
      </c>
      <c r="C86" s="824" t="s">
        <v>157</v>
      </c>
      <c r="D86" s="178">
        <f t="shared" si="6"/>
        <v>147</v>
      </c>
      <c r="E86" s="176">
        <v>49</v>
      </c>
      <c r="F86" s="339">
        <v>98</v>
      </c>
      <c r="G86" s="225"/>
      <c r="H86" s="177"/>
      <c r="I86" s="233"/>
      <c r="J86" s="177"/>
      <c r="K86" s="233"/>
      <c r="L86" s="174"/>
      <c r="M86" s="232"/>
      <c r="N86" s="174"/>
      <c r="O86" s="224"/>
      <c r="P86" s="39"/>
    </row>
    <row r="87" spans="1:17" ht="15.75">
      <c r="A87" s="822"/>
      <c r="B87" s="20" t="s">
        <v>289</v>
      </c>
      <c r="C87" s="825"/>
      <c r="D87" s="178">
        <f t="shared" si="6"/>
        <v>53</v>
      </c>
      <c r="E87" s="176">
        <v>18</v>
      </c>
      <c r="F87" s="339">
        <v>35</v>
      </c>
      <c r="G87" s="225"/>
      <c r="H87" s="177"/>
      <c r="I87" s="233"/>
      <c r="J87" s="177"/>
      <c r="K87" s="233"/>
      <c r="L87" s="174"/>
      <c r="M87" s="232"/>
      <c r="N87" s="174"/>
      <c r="O87" s="224"/>
      <c r="P87" s="39"/>
    </row>
    <row r="88" spans="1:17" ht="15.75">
      <c r="A88" s="823"/>
      <c r="B88" s="20" t="s">
        <v>290</v>
      </c>
      <c r="C88" s="826"/>
      <c r="D88" s="178">
        <f t="shared" si="6"/>
        <v>57</v>
      </c>
      <c r="E88" s="176">
        <v>19</v>
      </c>
      <c r="F88" s="339">
        <v>38</v>
      </c>
      <c r="G88" s="225"/>
      <c r="H88" s="177"/>
      <c r="I88" s="233"/>
      <c r="J88" s="177"/>
      <c r="K88" s="256" t="s">
        <v>422</v>
      </c>
      <c r="L88" s="174"/>
      <c r="M88" s="232"/>
      <c r="N88" s="174"/>
      <c r="O88" s="224"/>
      <c r="P88" s="39"/>
    </row>
    <row r="89" spans="1:17">
      <c r="A89" s="195" t="s">
        <v>294</v>
      </c>
      <c r="B89" s="12" t="s">
        <v>293</v>
      </c>
      <c r="C89" s="109" t="s">
        <v>156</v>
      </c>
      <c r="D89" s="178">
        <f t="shared" si="6"/>
        <v>108</v>
      </c>
      <c r="E89" s="176">
        <v>36</v>
      </c>
      <c r="F89" s="339">
        <v>72</v>
      </c>
      <c r="G89" s="225"/>
      <c r="H89" s="177"/>
      <c r="I89" s="233"/>
      <c r="J89" s="288" t="s">
        <v>156</v>
      </c>
      <c r="K89" s="256"/>
      <c r="L89" s="174"/>
      <c r="M89" s="232"/>
      <c r="N89" s="174"/>
      <c r="O89" s="224"/>
      <c r="P89" s="39"/>
    </row>
    <row r="90" spans="1:17">
      <c r="A90" s="195" t="s">
        <v>295</v>
      </c>
      <c r="B90" s="20" t="s">
        <v>40</v>
      </c>
      <c r="C90" s="109" t="s">
        <v>157</v>
      </c>
      <c r="D90" s="178">
        <f t="shared" si="6"/>
        <v>108</v>
      </c>
      <c r="E90" s="175">
        <v>36</v>
      </c>
      <c r="F90" s="339">
        <v>72</v>
      </c>
      <c r="G90" s="224"/>
      <c r="H90" s="177"/>
      <c r="I90" s="257" t="s">
        <v>422</v>
      </c>
      <c r="J90" s="174"/>
      <c r="K90" s="255"/>
      <c r="L90" s="174"/>
      <c r="M90" s="232"/>
      <c r="N90" s="174"/>
      <c r="O90" s="224"/>
      <c r="P90" s="39"/>
    </row>
    <row r="91" spans="1:17">
      <c r="A91" s="195" t="s">
        <v>296</v>
      </c>
      <c r="B91" s="20" t="s">
        <v>292</v>
      </c>
      <c r="C91" s="109" t="s">
        <v>157</v>
      </c>
      <c r="D91" s="178">
        <f t="shared" si="6"/>
        <v>108</v>
      </c>
      <c r="E91" s="175">
        <v>36</v>
      </c>
      <c r="F91" s="339">
        <v>72</v>
      </c>
      <c r="G91" s="224"/>
      <c r="H91" s="177"/>
      <c r="I91" s="255"/>
      <c r="J91" s="296" t="s">
        <v>422</v>
      </c>
      <c r="K91" s="257"/>
      <c r="L91" s="174"/>
      <c r="M91" s="232"/>
      <c r="N91" s="174"/>
      <c r="O91" s="224"/>
      <c r="P91" s="39"/>
    </row>
    <row r="92" spans="1:17">
      <c r="A92" s="26" t="s">
        <v>319</v>
      </c>
      <c r="B92" s="25" t="s">
        <v>331</v>
      </c>
      <c r="C92" s="24" t="s">
        <v>336</v>
      </c>
      <c r="D92" s="168">
        <f>D93+D94+D95+D96</f>
        <v>270</v>
      </c>
      <c r="E92" s="168">
        <f t="shared" ref="E92:O92" si="7">E93+E94+E95+E96</f>
        <v>90</v>
      </c>
      <c r="F92" s="168">
        <f t="shared" si="7"/>
        <v>180</v>
      </c>
      <c r="G92" s="168">
        <f t="shared" si="7"/>
        <v>0</v>
      </c>
      <c r="H92" s="168">
        <f t="shared" si="7"/>
        <v>0</v>
      </c>
      <c r="I92" s="168">
        <v>0</v>
      </c>
      <c r="J92" s="168">
        <f t="shared" si="7"/>
        <v>0</v>
      </c>
      <c r="K92" s="168">
        <v>0</v>
      </c>
      <c r="L92" s="168">
        <f t="shared" si="7"/>
        <v>0</v>
      </c>
      <c r="M92" s="168">
        <f t="shared" si="7"/>
        <v>0</v>
      </c>
      <c r="N92" s="168">
        <f t="shared" si="7"/>
        <v>0</v>
      </c>
      <c r="O92" s="305">
        <f t="shared" si="7"/>
        <v>0</v>
      </c>
      <c r="P92" s="39"/>
    </row>
    <row r="93" spans="1:17">
      <c r="A93" s="214" t="s">
        <v>328</v>
      </c>
      <c r="B93" s="215" t="s">
        <v>324</v>
      </c>
      <c r="C93" s="331" t="s">
        <v>157</v>
      </c>
      <c r="D93" s="178">
        <f>E93+F93</f>
        <v>69</v>
      </c>
      <c r="E93" s="175">
        <v>23</v>
      </c>
      <c r="F93" s="339">
        <v>46</v>
      </c>
      <c r="G93" s="224"/>
      <c r="H93" s="295"/>
      <c r="I93" s="257" t="s">
        <v>422</v>
      </c>
      <c r="J93" s="174"/>
      <c r="K93" s="233"/>
      <c r="L93" s="290"/>
      <c r="M93" s="289"/>
      <c r="N93" s="290"/>
      <c r="O93" s="306"/>
      <c r="P93" s="39"/>
    </row>
    <row r="94" spans="1:17">
      <c r="A94" s="214" t="s">
        <v>323</v>
      </c>
      <c r="B94" s="216" t="s">
        <v>321</v>
      </c>
      <c r="C94" s="331" t="s">
        <v>157</v>
      </c>
      <c r="D94" s="178">
        <f t="shared" ref="D94:D96" si="8">E94+F94</f>
        <v>75</v>
      </c>
      <c r="E94" s="175">
        <v>25</v>
      </c>
      <c r="F94" s="339">
        <v>50</v>
      </c>
      <c r="G94" s="224"/>
      <c r="H94" s="290"/>
      <c r="I94" s="257" t="s">
        <v>422</v>
      </c>
      <c r="J94" s="174"/>
      <c r="K94" s="233"/>
      <c r="L94" s="177"/>
      <c r="M94" s="233"/>
      <c r="N94" s="177"/>
      <c r="O94" s="225"/>
      <c r="P94" s="39"/>
    </row>
    <row r="95" spans="1:17">
      <c r="A95" s="214" t="s">
        <v>332</v>
      </c>
      <c r="B95" s="216" t="s">
        <v>322</v>
      </c>
      <c r="C95" s="331" t="s">
        <v>157</v>
      </c>
      <c r="D95" s="178">
        <f t="shared" si="8"/>
        <v>70</v>
      </c>
      <c r="E95" s="175">
        <v>23</v>
      </c>
      <c r="F95" s="339">
        <v>47</v>
      </c>
      <c r="G95" s="224"/>
      <c r="H95" s="177"/>
      <c r="I95" s="257" t="s">
        <v>422</v>
      </c>
      <c r="J95" s="174"/>
      <c r="K95" s="233"/>
      <c r="L95" s="289"/>
      <c r="M95" s="233"/>
      <c r="N95" s="289"/>
      <c r="O95" s="225"/>
      <c r="P95" s="39"/>
    </row>
    <row r="96" spans="1:17">
      <c r="A96" s="214" t="s">
        <v>333</v>
      </c>
      <c r="B96" s="215" t="s">
        <v>271</v>
      </c>
      <c r="C96" s="331" t="s">
        <v>157</v>
      </c>
      <c r="D96" s="178">
        <f t="shared" si="8"/>
        <v>56</v>
      </c>
      <c r="E96" s="175">
        <v>19</v>
      </c>
      <c r="F96" s="339">
        <v>37</v>
      </c>
      <c r="G96" s="224"/>
      <c r="H96" s="177"/>
      <c r="I96" s="257"/>
      <c r="J96" s="174"/>
      <c r="K96" s="301" t="s">
        <v>422</v>
      </c>
      <c r="L96" s="289"/>
      <c r="M96" s="233"/>
      <c r="N96" s="289"/>
      <c r="O96" s="225"/>
      <c r="P96" s="39"/>
    </row>
    <row r="97" spans="1:16">
      <c r="A97" s="22" t="s">
        <v>38</v>
      </c>
      <c r="B97" s="21" t="s">
        <v>297</v>
      </c>
      <c r="C97" s="219" t="s">
        <v>434</v>
      </c>
      <c r="D97" s="220">
        <f>D98+D99+D100+D101+D102+D103+D104+D105+D106</f>
        <v>375</v>
      </c>
      <c r="E97" s="220">
        <f t="shared" ref="E97:O97" si="9">E98+E99+E100+E101+E102+E103+E104+E105+E106</f>
        <v>0</v>
      </c>
      <c r="F97" s="220">
        <f t="shared" si="9"/>
        <v>375</v>
      </c>
      <c r="G97" s="220">
        <f t="shared" si="9"/>
        <v>0</v>
      </c>
      <c r="H97" s="220">
        <v>0</v>
      </c>
      <c r="I97" s="220">
        <v>0</v>
      </c>
      <c r="J97" s="220">
        <f t="shared" si="9"/>
        <v>0</v>
      </c>
      <c r="K97" s="220">
        <v>0</v>
      </c>
      <c r="L97" s="220">
        <f t="shared" si="9"/>
        <v>0</v>
      </c>
      <c r="M97" s="220">
        <v>0</v>
      </c>
      <c r="N97" s="220">
        <f t="shared" si="9"/>
        <v>0</v>
      </c>
      <c r="O97" s="307">
        <f t="shared" si="9"/>
        <v>0</v>
      </c>
      <c r="P97" s="39"/>
    </row>
    <row r="98" spans="1:16">
      <c r="A98" s="17" t="s">
        <v>73</v>
      </c>
      <c r="B98" s="8" t="s">
        <v>355</v>
      </c>
      <c r="C98" s="110" t="s">
        <v>157</v>
      </c>
      <c r="D98" s="179">
        <f>E98+F98</f>
        <v>39</v>
      </c>
      <c r="E98" s="175"/>
      <c r="F98" s="339">
        <v>39</v>
      </c>
      <c r="G98" s="247"/>
      <c r="H98" s="295" t="s">
        <v>422</v>
      </c>
      <c r="I98" s="255"/>
      <c r="J98" s="174"/>
      <c r="K98" s="232"/>
      <c r="L98" s="174"/>
      <c r="M98" s="232"/>
      <c r="N98" s="174"/>
      <c r="O98" s="224"/>
      <c r="P98" s="39"/>
    </row>
    <row r="99" spans="1:16">
      <c r="A99" s="17" t="s">
        <v>71</v>
      </c>
      <c r="B99" s="8" t="s">
        <v>356</v>
      </c>
      <c r="C99" s="110" t="s">
        <v>157</v>
      </c>
      <c r="D99" s="179">
        <f t="shared" ref="D99:D106" si="10">E99+F99</f>
        <v>37</v>
      </c>
      <c r="E99" s="175"/>
      <c r="F99" s="339">
        <v>37</v>
      </c>
      <c r="G99" s="224"/>
      <c r="H99" s="295" t="s">
        <v>422</v>
      </c>
      <c r="I99" s="255"/>
      <c r="J99" s="174"/>
      <c r="K99" s="232"/>
      <c r="L99" s="174"/>
      <c r="M99" s="232"/>
      <c r="N99" s="174"/>
      <c r="O99" s="224"/>
      <c r="P99" s="39"/>
    </row>
    <row r="100" spans="1:16">
      <c r="A100" s="17" t="s">
        <v>70</v>
      </c>
      <c r="B100" s="252" t="s">
        <v>69</v>
      </c>
      <c r="C100" s="110" t="s">
        <v>157</v>
      </c>
      <c r="D100" s="179">
        <f t="shared" si="10"/>
        <v>40</v>
      </c>
      <c r="E100" s="175"/>
      <c r="F100" s="339">
        <v>40</v>
      </c>
      <c r="G100" s="224"/>
      <c r="H100" s="177"/>
      <c r="I100" s="257" t="s">
        <v>422</v>
      </c>
      <c r="J100" s="296"/>
      <c r="K100" s="255"/>
      <c r="L100" s="174"/>
      <c r="M100" s="232"/>
      <c r="N100" s="174"/>
      <c r="O100" s="224"/>
      <c r="P100" s="39"/>
    </row>
    <row r="101" spans="1:16">
      <c r="A101" s="17" t="s">
        <v>68</v>
      </c>
      <c r="B101" s="8" t="s">
        <v>380</v>
      </c>
      <c r="C101" s="110" t="s">
        <v>157</v>
      </c>
      <c r="D101" s="179">
        <f t="shared" si="10"/>
        <v>43</v>
      </c>
      <c r="E101" s="175"/>
      <c r="F101" s="339">
        <v>43</v>
      </c>
      <c r="G101" s="224"/>
      <c r="H101" s="177"/>
      <c r="I101" s="232"/>
      <c r="J101" s="174"/>
      <c r="K101" s="257" t="s">
        <v>422</v>
      </c>
      <c r="L101" s="249"/>
      <c r="M101" s="257"/>
      <c r="N101" s="249"/>
      <c r="O101" s="308"/>
      <c r="P101" s="39"/>
    </row>
    <row r="102" spans="1:16">
      <c r="A102" s="17" t="s">
        <v>66</v>
      </c>
      <c r="B102" s="8" t="s">
        <v>237</v>
      </c>
      <c r="C102" s="110" t="s">
        <v>157</v>
      </c>
      <c r="D102" s="179">
        <f t="shared" si="10"/>
        <v>47</v>
      </c>
      <c r="E102" s="175"/>
      <c r="F102" s="339">
        <v>47</v>
      </c>
      <c r="G102" s="224"/>
      <c r="H102" s="177"/>
      <c r="I102" s="257" t="s">
        <v>422</v>
      </c>
      <c r="J102" s="174"/>
      <c r="K102" s="232"/>
      <c r="L102" s="249"/>
      <c r="M102" s="257"/>
      <c r="N102" s="249"/>
      <c r="O102" s="308"/>
      <c r="P102" s="39"/>
    </row>
    <row r="103" spans="1:16">
      <c r="A103" s="17" t="s">
        <v>381</v>
      </c>
      <c r="B103" s="8" t="s">
        <v>372</v>
      </c>
      <c r="C103" s="110" t="s">
        <v>156</v>
      </c>
      <c r="D103" s="179">
        <f t="shared" si="10"/>
        <v>42</v>
      </c>
      <c r="E103" s="175"/>
      <c r="F103" s="339">
        <v>42</v>
      </c>
      <c r="G103" s="224"/>
      <c r="H103" s="177"/>
      <c r="I103" s="232"/>
      <c r="J103" s="174"/>
      <c r="K103" s="297" t="s">
        <v>421</v>
      </c>
      <c r="L103" s="249"/>
      <c r="M103" s="257"/>
      <c r="N103" s="249"/>
      <c r="O103" s="308"/>
      <c r="P103" s="39"/>
    </row>
    <row r="104" spans="1:16">
      <c r="A104" s="17" t="s">
        <v>382</v>
      </c>
      <c r="B104" s="8" t="s">
        <v>363</v>
      </c>
      <c r="C104" s="110" t="s">
        <v>157</v>
      </c>
      <c r="D104" s="179">
        <f t="shared" si="10"/>
        <v>42</v>
      </c>
      <c r="E104" s="175"/>
      <c r="F104" s="339">
        <v>42</v>
      </c>
      <c r="G104" s="224"/>
      <c r="H104" s="177"/>
      <c r="I104" s="232"/>
      <c r="J104" s="174"/>
      <c r="K104" s="232"/>
      <c r="L104" s="249"/>
      <c r="M104" s="257" t="s">
        <v>422</v>
      </c>
      <c r="N104" s="249"/>
      <c r="O104" s="308"/>
      <c r="P104" s="39"/>
    </row>
    <row r="105" spans="1:16">
      <c r="A105" s="17" t="s">
        <v>383</v>
      </c>
      <c r="B105" s="8" t="s">
        <v>36</v>
      </c>
      <c r="C105" s="110" t="s">
        <v>156</v>
      </c>
      <c r="D105" s="179">
        <f t="shared" si="10"/>
        <v>43</v>
      </c>
      <c r="E105" s="175"/>
      <c r="F105" s="339">
        <v>43</v>
      </c>
      <c r="G105" s="224"/>
      <c r="H105" s="177"/>
      <c r="I105" s="232"/>
      <c r="J105" s="174"/>
      <c r="K105" s="297" t="s">
        <v>421</v>
      </c>
      <c r="L105" s="249"/>
      <c r="M105" s="257"/>
      <c r="N105" s="249"/>
      <c r="O105" s="308"/>
      <c r="P105" s="39"/>
    </row>
    <row r="106" spans="1:16">
      <c r="A106" s="17" t="s">
        <v>384</v>
      </c>
      <c r="B106" s="20" t="s">
        <v>385</v>
      </c>
      <c r="C106" s="109" t="s">
        <v>157</v>
      </c>
      <c r="D106" s="179">
        <f t="shared" si="10"/>
        <v>42</v>
      </c>
      <c r="E106" s="175"/>
      <c r="F106" s="339">
        <v>42</v>
      </c>
      <c r="G106" s="224"/>
      <c r="H106" s="177"/>
      <c r="I106" s="232"/>
      <c r="J106" s="174"/>
      <c r="K106" s="254"/>
      <c r="L106" s="174"/>
      <c r="M106" s="257" t="s">
        <v>422</v>
      </c>
      <c r="N106" s="174"/>
      <c r="O106" s="224"/>
      <c r="P106" s="39"/>
    </row>
    <row r="107" spans="1:16">
      <c r="A107" s="19" t="s">
        <v>35</v>
      </c>
      <c r="B107" s="18" t="s">
        <v>298</v>
      </c>
      <c r="C107" s="221" t="s">
        <v>398</v>
      </c>
      <c r="D107" s="222">
        <f>D108+D109</f>
        <v>68</v>
      </c>
      <c r="E107" s="222"/>
      <c r="F107" s="222">
        <f t="shared" ref="F107:O107" si="11">F108+F109</f>
        <v>68</v>
      </c>
      <c r="G107" s="222">
        <f t="shared" si="11"/>
        <v>0</v>
      </c>
      <c r="H107" s="222">
        <f t="shared" si="11"/>
        <v>0</v>
      </c>
      <c r="I107" s="222">
        <f t="shared" si="11"/>
        <v>0</v>
      </c>
      <c r="J107" s="222">
        <f t="shared" si="11"/>
        <v>0</v>
      </c>
      <c r="K107" s="222">
        <v>0</v>
      </c>
      <c r="L107" s="222">
        <f t="shared" si="11"/>
        <v>0</v>
      </c>
      <c r="M107" s="222">
        <f t="shared" si="11"/>
        <v>0</v>
      </c>
      <c r="N107" s="222">
        <f t="shared" si="11"/>
        <v>0</v>
      </c>
      <c r="O107" s="309">
        <f t="shared" si="11"/>
        <v>0</v>
      </c>
      <c r="P107" s="39"/>
    </row>
    <row r="108" spans="1:16">
      <c r="A108" s="17" t="s">
        <v>34</v>
      </c>
      <c r="B108" s="8" t="s">
        <v>33</v>
      </c>
      <c r="C108" s="109" t="s">
        <v>157</v>
      </c>
      <c r="D108" s="192">
        <f>E108+F108</f>
        <v>34</v>
      </c>
      <c r="E108" s="180"/>
      <c r="F108" s="341">
        <v>34</v>
      </c>
      <c r="G108" s="226"/>
      <c r="H108" s="177"/>
      <c r="I108" s="234"/>
      <c r="J108" s="193"/>
      <c r="K108" s="298" t="s">
        <v>422</v>
      </c>
      <c r="L108" s="258"/>
      <c r="M108" s="250"/>
      <c r="N108" s="258"/>
      <c r="O108" s="310"/>
      <c r="P108" s="39"/>
    </row>
    <row r="109" spans="1:16">
      <c r="A109" s="17" t="s">
        <v>269</v>
      </c>
      <c r="B109" s="8" t="s">
        <v>373</v>
      </c>
      <c r="C109" s="291" t="s">
        <v>157</v>
      </c>
      <c r="D109" s="192">
        <f>E109+F109</f>
        <v>34</v>
      </c>
      <c r="E109" s="180"/>
      <c r="F109" s="341">
        <v>34</v>
      </c>
      <c r="G109" s="180"/>
      <c r="H109" s="176"/>
      <c r="I109" s="180"/>
      <c r="J109" s="180"/>
      <c r="K109" s="292" t="s">
        <v>422</v>
      </c>
      <c r="L109" s="292"/>
      <c r="M109" s="293"/>
      <c r="N109" s="292"/>
      <c r="O109" s="310"/>
      <c r="P109" s="39"/>
    </row>
    <row r="110" spans="1:16">
      <c r="A110" s="16" t="s">
        <v>32</v>
      </c>
      <c r="B110" s="15" t="s">
        <v>299</v>
      </c>
      <c r="C110" s="294" t="s">
        <v>433</v>
      </c>
      <c r="D110" s="220">
        <f>D111+D117+D122+D127+D132</f>
        <v>3121</v>
      </c>
      <c r="E110" s="220"/>
      <c r="F110" s="220">
        <f t="shared" ref="F110:O110" si="12">F111+F117+F122+F127+F132</f>
        <v>3121</v>
      </c>
      <c r="G110" s="220">
        <f t="shared" si="12"/>
        <v>0</v>
      </c>
      <c r="H110" s="220">
        <f t="shared" si="12"/>
        <v>0</v>
      </c>
      <c r="I110" s="220">
        <f t="shared" si="12"/>
        <v>0</v>
      </c>
      <c r="J110" s="220">
        <f t="shared" si="12"/>
        <v>0</v>
      </c>
      <c r="K110" s="220">
        <v>0</v>
      </c>
      <c r="L110" s="220">
        <f t="shared" si="12"/>
        <v>0</v>
      </c>
      <c r="M110" s="220">
        <v>0</v>
      </c>
      <c r="N110" s="220">
        <f t="shared" si="12"/>
        <v>0</v>
      </c>
      <c r="O110" s="307">
        <f t="shared" si="12"/>
        <v>0</v>
      </c>
      <c r="P110" s="39"/>
    </row>
    <row r="111" spans="1:16" ht="27.75" customHeight="1">
      <c r="A111" s="14" t="s">
        <v>30</v>
      </c>
      <c r="B111" s="273" t="s">
        <v>386</v>
      </c>
      <c r="C111" s="342" t="s">
        <v>156</v>
      </c>
      <c r="D111" s="203">
        <f>D112+D113+D115+D116</f>
        <v>433</v>
      </c>
      <c r="E111" s="203"/>
      <c r="F111" s="203">
        <f t="shared" ref="F111:O111" si="13">F112+F113+F115+F116</f>
        <v>433</v>
      </c>
      <c r="G111" s="203">
        <f t="shared" si="13"/>
        <v>0</v>
      </c>
      <c r="H111" s="203">
        <f t="shared" si="13"/>
        <v>0</v>
      </c>
      <c r="I111" s="203">
        <f t="shared" si="13"/>
        <v>0</v>
      </c>
      <c r="J111" s="203">
        <f t="shared" si="13"/>
        <v>0</v>
      </c>
      <c r="K111" s="203">
        <v>0</v>
      </c>
      <c r="L111" s="203">
        <f t="shared" si="13"/>
        <v>0</v>
      </c>
      <c r="M111" s="203">
        <f t="shared" si="13"/>
        <v>0</v>
      </c>
      <c r="N111" s="203">
        <f t="shared" si="13"/>
        <v>0</v>
      </c>
      <c r="O111" s="311">
        <f t="shared" si="13"/>
        <v>0</v>
      </c>
      <c r="P111" s="39"/>
    </row>
    <row r="112" spans="1:16" ht="15" customHeight="1">
      <c r="A112" s="17" t="s">
        <v>29</v>
      </c>
      <c r="B112" s="8" t="s">
        <v>358</v>
      </c>
      <c r="C112" s="110"/>
      <c r="D112" s="179">
        <f>E112+F112</f>
        <v>32</v>
      </c>
      <c r="E112" s="175"/>
      <c r="F112" s="339">
        <v>32</v>
      </c>
      <c r="G112" s="224"/>
      <c r="H112" s="288"/>
      <c r="I112" s="232"/>
      <c r="J112" s="174"/>
      <c r="K112" s="232"/>
      <c r="L112" s="174"/>
      <c r="M112" s="232"/>
      <c r="N112" s="174"/>
      <c r="O112" s="224"/>
      <c r="P112" s="39"/>
    </row>
    <row r="113" spans="1:16">
      <c r="A113" s="799" t="s">
        <v>357</v>
      </c>
      <c r="B113" s="801" t="s">
        <v>387</v>
      </c>
      <c r="C113" s="839"/>
      <c r="D113" s="841">
        <f>E113+F113</f>
        <v>77</v>
      </c>
      <c r="E113" s="843"/>
      <c r="F113" s="845">
        <v>77</v>
      </c>
      <c r="G113" s="861"/>
      <c r="H113" s="883"/>
      <c r="I113" s="861"/>
      <c r="J113" s="824"/>
      <c r="K113" s="861"/>
      <c r="L113" s="824"/>
      <c r="M113" s="861"/>
      <c r="N113" s="824"/>
      <c r="O113" s="863"/>
      <c r="P113" s="39"/>
    </row>
    <row r="114" spans="1:16" ht="1.5" customHeight="1">
      <c r="A114" s="800"/>
      <c r="B114" s="802"/>
      <c r="C114" s="840"/>
      <c r="D114" s="842"/>
      <c r="E114" s="844"/>
      <c r="F114" s="846"/>
      <c r="G114" s="862"/>
      <c r="H114" s="884"/>
      <c r="I114" s="862"/>
      <c r="J114" s="826"/>
      <c r="K114" s="862"/>
      <c r="L114" s="826"/>
      <c r="M114" s="862"/>
      <c r="N114" s="826"/>
      <c r="O114" s="864"/>
      <c r="P114" s="39"/>
    </row>
    <row r="115" spans="1:16">
      <c r="A115" s="13" t="s">
        <v>28</v>
      </c>
      <c r="B115" s="20" t="s">
        <v>338</v>
      </c>
      <c r="C115" s="109"/>
      <c r="D115" s="179">
        <f t="shared" ref="D115:D116" si="14">E115+F115</f>
        <v>144</v>
      </c>
      <c r="E115" s="175"/>
      <c r="F115" s="339">
        <v>144</v>
      </c>
      <c r="G115" s="224"/>
      <c r="H115" s="290"/>
      <c r="I115" s="232"/>
      <c r="J115" s="174"/>
      <c r="K115" s="232"/>
      <c r="L115" s="174"/>
      <c r="M115" s="232"/>
      <c r="N115" s="174"/>
      <c r="O115" s="224"/>
      <c r="P115" s="39"/>
    </row>
    <row r="116" spans="1:16">
      <c r="A116" s="13" t="s">
        <v>27</v>
      </c>
      <c r="B116" s="20" t="s">
        <v>101</v>
      </c>
      <c r="C116" s="109"/>
      <c r="D116" s="179">
        <f t="shared" si="14"/>
        <v>180</v>
      </c>
      <c r="E116" s="175"/>
      <c r="F116" s="339">
        <v>180</v>
      </c>
      <c r="G116" s="224"/>
      <c r="H116" s="177"/>
      <c r="I116" s="232"/>
      <c r="J116" s="174"/>
      <c r="K116" s="297" t="s">
        <v>421</v>
      </c>
      <c r="L116" s="174"/>
      <c r="M116" s="232"/>
      <c r="N116" s="174"/>
      <c r="O116" s="224"/>
      <c r="P116" s="39"/>
    </row>
    <row r="117" spans="1:16" ht="28.5" customHeight="1">
      <c r="A117" s="248" t="s">
        <v>26</v>
      </c>
      <c r="B117" s="273" t="s">
        <v>389</v>
      </c>
      <c r="C117" s="343" t="s">
        <v>156</v>
      </c>
      <c r="D117" s="203">
        <f>D118+D119+D120+D121</f>
        <v>780</v>
      </c>
      <c r="E117" s="203"/>
      <c r="F117" s="203">
        <f t="shared" ref="F117:O117" si="15">F118+F119+F120+F121</f>
        <v>780</v>
      </c>
      <c r="G117" s="203">
        <f t="shared" si="15"/>
        <v>0</v>
      </c>
      <c r="H117" s="203">
        <f t="shared" si="15"/>
        <v>0</v>
      </c>
      <c r="I117" s="203">
        <f t="shared" si="15"/>
        <v>0</v>
      </c>
      <c r="J117" s="203">
        <f t="shared" si="15"/>
        <v>0</v>
      </c>
      <c r="K117" s="203">
        <f t="shared" si="15"/>
        <v>0</v>
      </c>
      <c r="L117" s="203">
        <f t="shared" si="15"/>
        <v>0</v>
      </c>
      <c r="M117" s="203">
        <v>0</v>
      </c>
      <c r="N117" s="203">
        <f t="shared" si="15"/>
        <v>0</v>
      </c>
      <c r="O117" s="311">
        <f t="shared" si="15"/>
        <v>0</v>
      </c>
      <c r="P117" s="39"/>
    </row>
    <row r="118" spans="1:16" ht="28.5" customHeight="1">
      <c r="A118" s="17" t="s">
        <v>25</v>
      </c>
      <c r="B118" s="270" t="s">
        <v>361</v>
      </c>
      <c r="C118" s="286"/>
      <c r="D118" s="287">
        <f>E118+F118</f>
        <v>32</v>
      </c>
      <c r="E118" s="176"/>
      <c r="F118" s="344">
        <v>32</v>
      </c>
      <c r="G118" s="225"/>
      <c r="H118" s="177"/>
      <c r="I118" s="233"/>
      <c r="J118" s="177"/>
      <c r="K118" s="233"/>
      <c r="L118" s="177"/>
      <c r="M118" s="233"/>
      <c r="N118" s="177"/>
      <c r="O118" s="225"/>
      <c r="P118" s="39"/>
    </row>
    <row r="119" spans="1:16" ht="25.5" customHeight="1">
      <c r="A119" s="17" t="s">
        <v>360</v>
      </c>
      <c r="B119" s="271" t="s">
        <v>362</v>
      </c>
      <c r="C119" s="194"/>
      <c r="D119" s="287">
        <f t="shared" ref="D119:D121" si="16">E119+F119</f>
        <v>136</v>
      </c>
      <c r="E119" s="175"/>
      <c r="F119" s="344">
        <v>136</v>
      </c>
      <c r="G119" s="226"/>
      <c r="H119" s="177"/>
      <c r="I119" s="259"/>
      <c r="J119" s="193"/>
      <c r="K119" s="234"/>
      <c r="L119" s="193"/>
      <c r="M119" s="234"/>
      <c r="N119" s="193"/>
      <c r="O119" s="226"/>
      <c r="P119" s="39"/>
    </row>
    <row r="120" spans="1:16">
      <c r="A120" s="42" t="s">
        <v>24</v>
      </c>
      <c r="B120" s="269" t="s">
        <v>338</v>
      </c>
      <c r="C120" s="109"/>
      <c r="D120" s="287">
        <f t="shared" si="16"/>
        <v>216</v>
      </c>
      <c r="E120" s="175"/>
      <c r="F120" s="344">
        <v>216</v>
      </c>
      <c r="G120" s="226"/>
      <c r="H120" s="177"/>
      <c r="I120" s="234"/>
      <c r="J120" s="193"/>
      <c r="K120" s="234"/>
      <c r="L120" s="193"/>
      <c r="M120" s="234"/>
      <c r="N120" s="193"/>
      <c r="O120" s="226"/>
      <c r="P120" s="39"/>
    </row>
    <row r="121" spans="1:16">
      <c r="A121" s="13" t="s">
        <v>23</v>
      </c>
      <c r="B121" s="20" t="s">
        <v>101</v>
      </c>
      <c r="C121" s="109"/>
      <c r="D121" s="287">
        <f t="shared" si="16"/>
        <v>396</v>
      </c>
      <c r="E121" s="332"/>
      <c r="F121" s="344">
        <v>396</v>
      </c>
      <c r="G121" s="226"/>
      <c r="H121" s="177"/>
      <c r="I121" s="250"/>
      <c r="J121" s="193"/>
      <c r="K121" s="234"/>
      <c r="L121" s="193"/>
      <c r="M121" s="259" t="s">
        <v>421</v>
      </c>
      <c r="N121" s="193"/>
      <c r="O121" s="226"/>
      <c r="P121" s="39"/>
    </row>
    <row r="122" spans="1:16" ht="30" customHeight="1">
      <c r="A122" s="11" t="s">
        <v>22</v>
      </c>
      <c r="B122" s="272" t="s">
        <v>365</v>
      </c>
      <c r="C122" s="343" t="s">
        <v>156</v>
      </c>
      <c r="D122" s="205">
        <f>D123+D124+D125+D126</f>
        <v>540</v>
      </c>
      <c r="E122" s="205"/>
      <c r="F122" s="205">
        <f t="shared" ref="F122:O122" si="17">F123+F124+F125+F126</f>
        <v>540</v>
      </c>
      <c r="G122" s="205">
        <f t="shared" si="17"/>
        <v>0</v>
      </c>
      <c r="H122" s="205">
        <f t="shared" si="17"/>
        <v>0</v>
      </c>
      <c r="I122" s="205">
        <f t="shared" si="17"/>
        <v>0</v>
      </c>
      <c r="J122" s="205">
        <f t="shared" si="17"/>
        <v>0</v>
      </c>
      <c r="K122" s="205">
        <f t="shared" si="17"/>
        <v>0</v>
      </c>
      <c r="L122" s="205">
        <v>0</v>
      </c>
      <c r="M122" s="205">
        <f t="shared" si="17"/>
        <v>0</v>
      </c>
      <c r="N122" s="205">
        <f t="shared" si="17"/>
        <v>0</v>
      </c>
      <c r="O122" s="312">
        <f t="shared" si="17"/>
        <v>0</v>
      </c>
      <c r="P122" s="39"/>
    </row>
    <row r="123" spans="1:16" ht="27" customHeight="1">
      <c r="A123" s="9" t="s">
        <v>21</v>
      </c>
      <c r="B123" s="8" t="s">
        <v>368</v>
      </c>
      <c r="C123" s="109"/>
      <c r="D123" s="192">
        <f>E123+F123</f>
        <v>32</v>
      </c>
      <c r="E123" s="332"/>
      <c r="F123" s="341">
        <v>32</v>
      </c>
      <c r="G123" s="225"/>
      <c r="H123" s="177"/>
      <c r="I123" s="234"/>
      <c r="J123" s="260"/>
      <c r="K123" s="234"/>
      <c r="L123" s="193"/>
      <c r="M123" s="234"/>
      <c r="N123" s="193"/>
      <c r="O123" s="226"/>
      <c r="P123" s="39"/>
    </row>
    <row r="124" spans="1:16" ht="27" customHeight="1">
      <c r="A124" s="9" t="s">
        <v>366</v>
      </c>
      <c r="B124" s="252" t="s">
        <v>369</v>
      </c>
      <c r="C124" s="109"/>
      <c r="D124" s="192">
        <f t="shared" ref="D124:D126" si="18">E124+F124</f>
        <v>112</v>
      </c>
      <c r="E124" s="332"/>
      <c r="F124" s="341">
        <v>112</v>
      </c>
      <c r="G124" s="225"/>
      <c r="H124" s="177"/>
      <c r="I124" s="234"/>
      <c r="J124" s="260"/>
      <c r="K124" s="234"/>
      <c r="L124" s="193"/>
      <c r="M124" s="234"/>
      <c r="N124" s="193"/>
      <c r="O124" s="226"/>
      <c r="P124" s="39"/>
    </row>
    <row r="125" spans="1:16">
      <c r="A125" s="9" t="s">
        <v>20</v>
      </c>
      <c r="B125" s="20" t="s">
        <v>338</v>
      </c>
      <c r="C125" s="109"/>
      <c r="D125" s="192">
        <f t="shared" si="18"/>
        <v>144</v>
      </c>
      <c r="E125" s="332"/>
      <c r="F125" s="341">
        <v>144</v>
      </c>
      <c r="G125" s="226"/>
      <c r="H125" s="177"/>
      <c r="I125" s="234"/>
      <c r="J125" s="193"/>
      <c r="K125" s="234"/>
      <c r="L125" s="193"/>
      <c r="M125" s="234"/>
      <c r="N125" s="193"/>
      <c r="O125" s="226"/>
      <c r="P125" s="39"/>
    </row>
    <row r="126" spans="1:16">
      <c r="A126" s="9" t="s">
        <v>19</v>
      </c>
      <c r="B126" s="20" t="s">
        <v>101</v>
      </c>
      <c r="C126" s="109"/>
      <c r="D126" s="192">
        <f t="shared" si="18"/>
        <v>252</v>
      </c>
      <c r="E126" s="332"/>
      <c r="F126" s="341">
        <v>252</v>
      </c>
      <c r="G126" s="226"/>
      <c r="H126" s="177"/>
      <c r="I126" s="234"/>
      <c r="J126" s="251"/>
      <c r="K126" s="234"/>
      <c r="L126" s="260" t="s">
        <v>421</v>
      </c>
      <c r="M126" s="234"/>
      <c r="N126" s="193"/>
      <c r="O126" s="226"/>
      <c r="P126" s="39"/>
    </row>
    <row r="127" spans="1:16" ht="40.5" customHeight="1">
      <c r="A127" s="11" t="s">
        <v>18</v>
      </c>
      <c r="B127" s="272" t="s">
        <v>370</v>
      </c>
      <c r="C127" s="343" t="s">
        <v>156</v>
      </c>
      <c r="D127" s="205">
        <f>D128+D129+D130+D131</f>
        <v>436</v>
      </c>
      <c r="E127" s="205"/>
      <c r="F127" s="205">
        <f t="shared" ref="F127:O127" si="19">F128+F129+F130+F131</f>
        <v>436</v>
      </c>
      <c r="G127" s="205">
        <f t="shared" si="19"/>
        <v>0</v>
      </c>
      <c r="H127" s="205">
        <f t="shared" si="19"/>
        <v>0</v>
      </c>
      <c r="I127" s="205">
        <f t="shared" si="19"/>
        <v>0</v>
      </c>
      <c r="J127" s="205">
        <f t="shared" si="19"/>
        <v>0</v>
      </c>
      <c r="K127" s="205">
        <f t="shared" si="19"/>
        <v>0</v>
      </c>
      <c r="L127" s="205">
        <f t="shared" si="19"/>
        <v>0</v>
      </c>
      <c r="M127" s="205">
        <f t="shared" si="19"/>
        <v>0</v>
      </c>
      <c r="N127" s="205">
        <v>0</v>
      </c>
      <c r="O127" s="312">
        <f t="shared" si="19"/>
        <v>0</v>
      </c>
      <c r="P127" s="39"/>
    </row>
    <row r="128" spans="1:16" ht="27.75" customHeight="1">
      <c r="A128" s="9" t="s">
        <v>17</v>
      </c>
      <c r="B128" s="8" t="s">
        <v>371</v>
      </c>
      <c r="C128" s="109"/>
      <c r="D128" s="192">
        <f>E128+F128</f>
        <v>32</v>
      </c>
      <c r="E128" s="261"/>
      <c r="F128" s="341">
        <v>32</v>
      </c>
      <c r="G128" s="246"/>
      <c r="H128" s="177"/>
      <c r="I128" s="234"/>
      <c r="J128" s="193"/>
      <c r="K128" s="233"/>
      <c r="L128" s="288"/>
      <c r="M128" s="233"/>
      <c r="N128" s="177"/>
      <c r="O128" s="225"/>
      <c r="P128" s="39"/>
    </row>
    <row r="129" spans="1:16" ht="25.5" customHeight="1">
      <c r="A129" s="9" t="s">
        <v>367</v>
      </c>
      <c r="B129" s="8" t="s">
        <v>390</v>
      </c>
      <c r="C129" s="109"/>
      <c r="D129" s="192">
        <f t="shared" ref="D129:D131" si="20">E129+F129</f>
        <v>80</v>
      </c>
      <c r="E129" s="261"/>
      <c r="F129" s="341">
        <v>80</v>
      </c>
      <c r="G129" s="246"/>
      <c r="H129" s="177"/>
      <c r="I129" s="234"/>
      <c r="J129" s="193"/>
      <c r="K129" s="233"/>
      <c r="L129" s="288"/>
      <c r="M129" s="233"/>
      <c r="N129" s="177"/>
      <c r="O129" s="225"/>
      <c r="P129" s="39"/>
    </row>
    <row r="130" spans="1:16">
      <c r="A130" s="9" t="s">
        <v>16</v>
      </c>
      <c r="B130" s="20" t="s">
        <v>338</v>
      </c>
      <c r="C130" s="109"/>
      <c r="D130" s="192">
        <f t="shared" si="20"/>
        <v>180</v>
      </c>
      <c r="E130" s="332"/>
      <c r="F130" s="341">
        <v>180</v>
      </c>
      <c r="G130" s="226"/>
      <c r="H130" s="177"/>
      <c r="I130" s="234"/>
      <c r="J130" s="193"/>
      <c r="K130" s="234"/>
      <c r="L130" s="193"/>
      <c r="M130" s="234"/>
      <c r="N130" s="193"/>
      <c r="O130" s="226"/>
      <c r="P130" s="39"/>
    </row>
    <row r="131" spans="1:16">
      <c r="A131" s="9" t="s">
        <v>15</v>
      </c>
      <c r="B131" s="20" t="s">
        <v>101</v>
      </c>
      <c r="C131" s="109"/>
      <c r="D131" s="192">
        <f t="shared" si="20"/>
        <v>144</v>
      </c>
      <c r="E131" s="332"/>
      <c r="F131" s="341">
        <v>144</v>
      </c>
      <c r="G131" s="226"/>
      <c r="H131" s="177"/>
      <c r="I131" s="234"/>
      <c r="J131" s="193"/>
      <c r="K131" s="234"/>
      <c r="L131" s="251"/>
      <c r="M131" s="234"/>
      <c r="N131" s="299" t="s">
        <v>421</v>
      </c>
      <c r="O131" s="226"/>
      <c r="P131" s="39"/>
    </row>
    <row r="132" spans="1:16" ht="39.75" customHeight="1">
      <c r="A132" s="11" t="s">
        <v>14</v>
      </c>
      <c r="B132" s="10" t="s">
        <v>376</v>
      </c>
      <c r="C132" s="204" t="s">
        <v>156</v>
      </c>
      <c r="D132" s="205">
        <f>D133+D134+D135+D136</f>
        <v>932</v>
      </c>
      <c r="E132" s="205"/>
      <c r="F132" s="205">
        <f t="shared" ref="F132:N132" si="21">F133+F134+F135+F136</f>
        <v>932</v>
      </c>
      <c r="G132" s="205">
        <f t="shared" si="21"/>
        <v>0</v>
      </c>
      <c r="H132" s="205">
        <f t="shared" si="21"/>
        <v>0</v>
      </c>
      <c r="I132" s="205">
        <f t="shared" si="21"/>
        <v>0</v>
      </c>
      <c r="J132" s="205">
        <f t="shared" si="21"/>
        <v>0</v>
      </c>
      <c r="K132" s="205">
        <f t="shared" si="21"/>
        <v>0</v>
      </c>
      <c r="L132" s="205">
        <f t="shared" si="21"/>
        <v>0</v>
      </c>
      <c r="M132" s="205">
        <f t="shared" si="21"/>
        <v>0</v>
      </c>
      <c r="N132" s="205">
        <f t="shared" si="21"/>
        <v>0</v>
      </c>
      <c r="O132" s="312">
        <v>0</v>
      </c>
      <c r="P132" s="39"/>
    </row>
    <row r="133" spans="1:16" ht="25.5" customHeight="1">
      <c r="A133" s="9" t="s">
        <v>13</v>
      </c>
      <c r="B133" s="8" t="s">
        <v>391</v>
      </c>
      <c r="C133" s="109"/>
      <c r="D133" s="192">
        <f>E133+F133</f>
        <v>32</v>
      </c>
      <c r="E133" s="261"/>
      <c r="F133" s="341">
        <v>32</v>
      </c>
      <c r="G133" s="246"/>
      <c r="H133" s="177"/>
      <c r="I133" s="234"/>
      <c r="J133" s="193"/>
      <c r="K133" s="233"/>
      <c r="L133" s="288"/>
      <c r="M133" s="233"/>
      <c r="N133" s="177"/>
      <c r="O133" s="225"/>
      <c r="P133" s="39"/>
    </row>
    <row r="134" spans="1:16" ht="24.75" customHeight="1">
      <c r="A134" s="9" t="s">
        <v>375</v>
      </c>
      <c r="B134" s="8" t="s">
        <v>392</v>
      </c>
      <c r="C134" s="109"/>
      <c r="D134" s="192">
        <f t="shared" ref="D134:D136" si="22">E134+F134</f>
        <v>144</v>
      </c>
      <c r="E134" s="261"/>
      <c r="F134" s="341">
        <v>144</v>
      </c>
      <c r="G134" s="246"/>
      <c r="H134" s="177"/>
      <c r="I134" s="234"/>
      <c r="J134" s="193"/>
      <c r="K134" s="233"/>
      <c r="L134" s="288"/>
      <c r="M134" s="233"/>
      <c r="N134" s="177"/>
      <c r="O134" s="225"/>
      <c r="P134" s="39"/>
    </row>
    <row r="135" spans="1:16">
      <c r="A135" s="9" t="s">
        <v>12</v>
      </c>
      <c r="B135" s="20" t="s">
        <v>338</v>
      </c>
      <c r="C135" s="109"/>
      <c r="D135" s="192">
        <f t="shared" si="22"/>
        <v>252</v>
      </c>
      <c r="E135" s="332"/>
      <c r="F135" s="341">
        <v>252</v>
      </c>
      <c r="G135" s="226"/>
      <c r="H135" s="177"/>
      <c r="I135" s="234"/>
      <c r="J135" s="193"/>
      <c r="K135" s="233"/>
      <c r="L135" s="177"/>
      <c r="M135" s="233"/>
      <c r="N135" s="177"/>
      <c r="O135" s="225"/>
      <c r="P135" s="39"/>
    </row>
    <row r="136" spans="1:16" ht="13.5" thickBot="1">
      <c r="A136" s="9" t="s">
        <v>11</v>
      </c>
      <c r="B136" s="20" t="s">
        <v>101</v>
      </c>
      <c r="C136" s="109"/>
      <c r="D136" s="192">
        <f t="shared" si="22"/>
        <v>504</v>
      </c>
      <c r="E136" s="332"/>
      <c r="F136" s="341">
        <v>504</v>
      </c>
      <c r="G136" s="226"/>
      <c r="H136" s="177"/>
      <c r="I136" s="234"/>
      <c r="J136" s="193"/>
      <c r="K136" s="234"/>
      <c r="L136" s="193"/>
      <c r="M136" s="250"/>
      <c r="N136" s="193"/>
      <c r="O136" s="313" t="s">
        <v>421</v>
      </c>
      <c r="P136" s="322"/>
    </row>
    <row r="137" spans="1:16" ht="13.5" thickBot="1">
      <c r="A137" s="865" t="s">
        <v>9</v>
      </c>
      <c r="B137" s="866"/>
      <c r="C137" s="869"/>
      <c r="D137" s="169">
        <f>D110+D107+D97+D73</f>
        <v>6642</v>
      </c>
      <c r="E137" s="169">
        <f>E110+E107+E97+E73</f>
        <v>1026</v>
      </c>
      <c r="F137" s="169">
        <f t="shared" ref="F137:O137" si="23">F110+F107+F97+F73</f>
        <v>5616</v>
      </c>
      <c r="G137" s="169">
        <f t="shared" si="23"/>
        <v>0</v>
      </c>
      <c r="H137" s="169">
        <v>0</v>
      </c>
      <c r="I137" s="169">
        <v>0</v>
      </c>
      <c r="J137" s="169">
        <f t="shared" si="23"/>
        <v>0</v>
      </c>
      <c r="K137" s="169">
        <v>0</v>
      </c>
      <c r="L137" s="169">
        <f t="shared" si="23"/>
        <v>0</v>
      </c>
      <c r="M137" s="169">
        <f t="shared" si="23"/>
        <v>0</v>
      </c>
      <c r="N137" s="169">
        <f t="shared" si="23"/>
        <v>0</v>
      </c>
      <c r="O137" s="314">
        <f t="shared" si="23"/>
        <v>0</v>
      </c>
      <c r="P137" s="302"/>
    </row>
    <row r="138" spans="1:16">
      <c r="A138" s="867"/>
      <c r="B138" s="868"/>
      <c r="C138" s="870"/>
      <c r="D138" s="171"/>
      <c r="E138" s="172"/>
      <c r="F138" s="170"/>
      <c r="G138" s="227"/>
      <c r="H138" s="173"/>
      <c r="I138" s="235"/>
      <c r="J138" s="173"/>
      <c r="K138" s="235"/>
      <c r="L138" s="173"/>
      <c r="M138" s="235"/>
      <c r="N138" s="173"/>
      <c r="O138" s="315"/>
      <c r="P138" s="326"/>
    </row>
    <row r="139" spans="1:16" ht="13.5" thickBot="1">
      <c r="A139" s="7" t="s">
        <v>8</v>
      </c>
      <c r="B139" s="6" t="s">
        <v>7</v>
      </c>
      <c r="C139" s="5"/>
      <c r="D139" s="4"/>
      <c r="E139" s="3"/>
      <c r="F139" s="1"/>
      <c r="G139" s="228"/>
      <c r="H139" s="2"/>
      <c r="I139" s="236"/>
      <c r="J139" s="2"/>
      <c r="K139" s="236"/>
      <c r="L139" s="2"/>
      <c r="M139" s="236"/>
      <c r="N139" s="2"/>
      <c r="O139" s="228"/>
      <c r="P139" s="39"/>
    </row>
    <row r="140" spans="1:16" ht="25.5">
      <c r="A140" s="871" t="s">
        <v>316</v>
      </c>
      <c r="B140" s="872"/>
      <c r="C140" s="872"/>
      <c r="D140" s="872"/>
      <c r="E140" s="873"/>
      <c r="F140" s="880" t="s">
        <v>6</v>
      </c>
      <c r="G140" s="140" t="s">
        <v>5</v>
      </c>
      <c r="H140" s="133"/>
      <c r="I140" s="133"/>
      <c r="J140" s="133"/>
      <c r="K140" s="133"/>
      <c r="L140" s="133"/>
      <c r="M140" s="133"/>
      <c r="N140" s="133"/>
      <c r="O140" s="316"/>
      <c r="P140" s="320"/>
    </row>
    <row r="141" spans="1:16" ht="25.5">
      <c r="A141" s="874"/>
      <c r="B141" s="875"/>
      <c r="C141" s="875"/>
      <c r="D141" s="875"/>
      <c r="E141" s="876"/>
      <c r="F141" s="881"/>
      <c r="G141" s="141" t="s">
        <v>4</v>
      </c>
      <c r="H141" s="134"/>
      <c r="I141" s="134"/>
      <c r="J141" s="134"/>
      <c r="K141" s="134"/>
      <c r="L141" s="134"/>
      <c r="M141" s="134"/>
      <c r="N141" s="134"/>
      <c r="O141" s="316"/>
      <c r="P141" s="320"/>
    </row>
    <row r="142" spans="1:16" ht="39" thickBot="1">
      <c r="A142" s="874"/>
      <c r="B142" s="875"/>
      <c r="C142" s="875"/>
      <c r="D142" s="875"/>
      <c r="E142" s="876"/>
      <c r="F142" s="881"/>
      <c r="G142" s="141" t="s">
        <v>3</v>
      </c>
      <c r="H142" s="134"/>
      <c r="I142" s="134"/>
      <c r="J142" s="134"/>
      <c r="K142" s="134"/>
      <c r="L142" s="134"/>
      <c r="M142" s="134"/>
      <c r="N142" s="134"/>
      <c r="O142" s="316"/>
      <c r="P142" s="323"/>
    </row>
    <row r="143" spans="1:16" ht="13.5" thickBot="1">
      <c r="A143" s="874"/>
      <c r="B143" s="875"/>
      <c r="C143" s="875"/>
      <c r="D143" s="875"/>
      <c r="E143" s="876"/>
      <c r="F143" s="881"/>
      <c r="G143" s="141" t="s">
        <v>2</v>
      </c>
      <c r="H143" s="134"/>
      <c r="I143" s="237"/>
      <c r="J143" s="131"/>
      <c r="K143" s="240"/>
      <c r="L143" s="242"/>
      <c r="M143" s="240"/>
      <c r="N143" s="242"/>
      <c r="O143" s="317"/>
      <c r="P143" s="324"/>
    </row>
    <row r="144" spans="1:16">
      <c r="A144" s="874"/>
      <c r="B144" s="875"/>
      <c r="C144" s="875"/>
      <c r="D144" s="875"/>
      <c r="E144" s="876"/>
      <c r="F144" s="881"/>
      <c r="G144" s="142" t="s">
        <v>238</v>
      </c>
      <c r="H144" s="134"/>
      <c r="I144" s="237"/>
      <c r="J144" s="131"/>
      <c r="K144" s="240"/>
      <c r="L144" s="242"/>
      <c r="M144" s="240"/>
      <c r="N144" s="242"/>
      <c r="O144" s="317"/>
      <c r="P144" s="319"/>
    </row>
    <row r="145" spans="1:16" ht="13.5" thickBot="1">
      <c r="A145" s="877"/>
      <c r="B145" s="878"/>
      <c r="C145" s="878"/>
      <c r="D145" s="878"/>
      <c r="E145" s="879"/>
      <c r="F145" s="882"/>
      <c r="G145" s="135" t="s">
        <v>1</v>
      </c>
      <c r="H145" s="132"/>
      <c r="I145" s="238"/>
      <c r="J145" s="136"/>
      <c r="K145" s="241"/>
      <c r="L145" s="243"/>
      <c r="M145" s="241"/>
      <c r="N145" s="243"/>
      <c r="O145" s="318"/>
      <c r="P145" s="321"/>
    </row>
    <row r="150" spans="1:16">
      <c r="A150" s="860"/>
      <c r="B150" s="761"/>
    </row>
  </sheetData>
  <mergeCells count="79">
    <mergeCell ref="A150:B150"/>
    <mergeCell ref="M113:M114"/>
    <mergeCell ref="N113:N114"/>
    <mergeCell ref="O113:O114"/>
    <mergeCell ref="A137:B138"/>
    <mergeCell ref="C137:C138"/>
    <mergeCell ref="A140:E145"/>
    <mergeCell ref="F140:F145"/>
    <mergeCell ref="G113:G114"/>
    <mergeCell ref="H113:H114"/>
    <mergeCell ref="I113:I114"/>
    <mergeCell ref="J113:J114"/>
    <mergeCell ref="K113:K114"/>
    <mergeCell ref="L113:L114"/>
    <mergeCell ref="A113:A114"/>
    <mergeCell ref="B113:B114"/>
    <mergeCell ref="C113:C114"/>
    <mergeCell ref="D113:D114"/>
    <mergeCell ref="E113:E114"/>
    <mergeCell ref="F113:F114"/>
    <mergeCell ref="N70:O70"/>
    <mergeCell ref="F71:F72"/>
    <mergeCell ref="G71:G72"/>
    <mergeCell ref="E70:E72"/>
    <mergeCell ref="F70:G70"/>
    <mergeCell ref="H70:I70"/>
    <mergeCell ref="J70:K70"/>
    <mergeCell ref="L70:M70"/>
    <mergeCell ref="A68:O68"/>
    <mergeCell ref="A75:A76"/>
    <mergeCell ref="C75:C76"/>
    <mergeCell ref="H69:O69"/>
    <mergeCell ref="A86:A88"/>
    <mergeCell ref="C86:C88"/>
    <mergeCell ref="D70:D72"/>
    <mergeCell ref="A69:A72"/>
    <mergeCell ref="B69:B72"/>
    <mergeCell ref="C69:C72"/>
    <mergeCell ref="D69:G69"/>
    <mergeCell ref="M25:M26"/>
    <mergeCell ref="N25:N26"/>
    <mergeCell ref="A38:B38"/>
    <mergeCell ref="A39:B39"/>
    <mergeCell ref="A45:I45"/>
    <mergeCell ref="O25:O26"/>
    <mergeCell ref="P10:P12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N10:O10"/>
    <mergeCell ref="P25:P26"/>
    <mergeCell ref="J25:J26"/>
    <mergeCell ref="K25:K26"/>
    <mergeCell ref="L25:L26"/>
    <mergeCell ref="A8:B8"/>
    <mergeCell ref="A10:A12"/>
    <mergeCell ref="B10:B12"/>
    <mergeCell ref="H10:I10"/>
    <mergeCell ref="L10:M10"/>
    <mergeCell ref="B6:C6"/>
    <mergeCell ref="D6:E6"/>
    <mergeCell ref="F6:G6"/>
    <mergeCell ref="B1:C1"/>
    <mergeCell ref="D1:G1"/>
    <mergeCell ref="B2:C2"/>
    <mergeCell ref="D2:G2"/>
    <mergeCell ref="B3:C3"/>
    <mergeCell ref="D3:G3"/>
    <mergeCell ref="B4:C4"/>
    <mergeCell ref="D4:E4"/>
    <mergeCell ref="F4:G5"/>
    <mergeCell ref="B5:C5"/>
    <mergeCell ref="D5:E5"/>
  </mergeCells>
  <pageMargins left="0.51181102362204722" right="0.15748031496062992" top="0.55118110236220474" bottom="0.15748031496062992" header="0.51181102362204722" footer="0.51181102362204722"/>
  <pageSetup paperSize="9" scale="68" orientation="landscape" verticalDpi="300" r:id="rId1"/>
  <headerFooter alignWithMargins="0"/>
  <rowBreaks count="1" manualBreakCount="1">
    <brk id="41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65"/>
  <sheetViews>
    <sheetView workbookViewId="0">
      <selection activeCell="E56" sqref="E56"/>
    </sheetView>
  </sheetViews>
  <sheetFormatPr defaultRowHeight="12.75"/>
  <cols>
    <col min="2" max="2" width="33" customWidth="1"/>
    <col min="7" max="7" width="12" customWidth="1"/>
  </cols>
  <sheetData>
    <row r="1" spans="1:7" ht="15.75">
      <c r="A1" s="895" t="s">
        <v>154</v>
      </c>
      <c r="B1" s="895"/>
      <c r="C1" s="895"/>
      <c r="D1" s="895"/>
      <c r="E1" s="895"/>
      <c r="F1" s="895"/>
      <c r="G1" s="895"/>
    </row>
    <row r="2" spans="1:7" ht="15.75">
      <c r="A2" s="895" t="s">
        <v>80</v>
      </c>
      <c r="B2" s="895"/>
      <c r="C2" s="895"/>
      <c r="D2" s="895"/>
      <c r="E2" s="895"/>
      <c r="F2" s="895"/>
      <c r="G2" s="895"/>
    </row>
    <row r="3" spans="1:7" ht="15.75">
      <c r="A3" s="895" t="s">
        <v>81</v>
      </c>
      <c r="B3" s="895"/>
      <c r="C3" s="895"/>
      <c r="D3" s="895"/>
      <c r="E3" s="895"/>
      <c r="F3" s="895"/>
      <c r="G3" s="895"/>
    </row>
    <row r="4" spans="1:7" ht="15.75">
      <c r="A4" s="896" t="s">
        <v>426</v>
      </c>
      <c r="B4" s="896"/>
      <c r="C4" s="896"/>
      <c r="D4" s="896"/>
      <c r="E4" s="896"/>
      <c r="F4" s="896"/>
      <c r="G4" s="896"/>
    </row>
    <row r="5" spans="1:7" ht="35.25" customHeight="1">
      <c r="A5" s="896" t="s">
        <v>82</v>
      </c>
      <c r="B5" s="896"/>
      <c r="C5" s="896"/>
      <c r="D5" s="896"/>
      <c r="E5" s="896"/>
      <c r="F5" s="896"/>
      <c r="G5" s="896"/>
    </row>
    <row r="6" spans="1:7" ht="15.75" customHeight="1">
      <c r="A6" s="350"/>
      <c r="B6" s="896" t="s">
        <v>242</v>
      </c>
      <c r="C6" s="896"/>
      <c r="D6" s="896"/>
      <c r="E6" s="896"/>
      <c r="F6" s="896"/>
      <c r="G6" s="896"/>
    </row>
    <row r="7" spans="1:7" ht="15.75">
      <c r="A7" s="896" t="s">
        <v>275</v>
      </c>
      <c r="B7" s="896"/>
      <c r="C7" s="896"/>
      <c r="D7" s="896"/>
      <c r="E7" s="896"/>
      <c r="F7" s="896"/>
      <c r="G7" s="896"/>
    </row>
    <row r="8" spans="1:7" ht="39" customHeight="1">
      <c r="A8" s="890" t="s">
        <v>83</v>
      </c>
      <c r="B8" s="890"/>
      <c r="C8" s="890"/>
      <c r="D8" s="890"/>
      <c r="E8" s="890"/>
      <c r="F8" s="890"/>
      <c r="G8" s="890"/>
    </row>
    <row r="9" spans="1:7" ht="15.75">
      <c r="A9" s="890" t="s">
        <v>155</v>
      </c>
      <c r="B9" s="890"/>
      <c r="C9" s="890"/>
      <c r="D9" s="890"/>
      <c r="E9" s="890"/>
      <c r="F9" s="890"/>
      <c r="G9" s="890"/>
    </row>
    <row r="10" spans="1:7" ht="15.75" hidden="1">
      <c r="A10" s="890"/>
      <c r="B10" s="890"/>
      <c r="C10" s="890"/>
      <c r="D10" s="890"/>
      <c r="E10" s="890"/>
      <c r="F10" s="890"/>
      <c r="G10" s="890"/>
    </row>
    <row r="11" spans="1:7" ht="15.75">
      <c r="A11" s="890" t="s">
        <v>84</v>
      </c>
      <c r="B11" s="890"/>
      <c r="C11" s="890"/>
      <c r="D11" s="890"/>
      <c r="E11" s="890"/>
      <c r="F11" s="890"/>
      <c r="G11" s="890"/>
    </row>
    <row r="12" spans="1:7" ht="15.75">
      <c r="A12" s="890" t="s">
        <v>85</v>
      </c>
      <c r="B12" s="890"/>
      <c r="C12" s="890"/>
      <c r="D12" s="890"/>
      <c r="E12" s="890"/>
      <c r="F12" s="890"/>
      <c r="G12" s="890"/>
    </row>
    <row r="13" spans="1:7" ht="15.75">
      <c r="A13" s="890" t="s">
        <v>86</v>
      </c>
      <c r="B13" s="890"/>
      <c r="C13" s="890"/>
      <c r="D13" s="890"/>
      <c r="E13" s="890"/>
      <c r="F13" s="890"/>
      <c r="G13" s="890"/>
    </row>
    <row r="14" spans="1:7" ht="15.75">
      <c r="A14" s="890" t="s">
        <v>423</v>
      </c>
      <c r="B14" s="890"/>
      <c r="C14" s="890"/>
      <c r="D14" s="890"/>
      <c r="E14" s="890"/>
      <c r="F14" s="890"/>
      <c r="G14" s="890"/>
    </row>
    <row r="15" spans="1:7" ht="15.75">
      <c r="A15" s="349"/>
    </row>
    <row r="16" spans="1:7" ht="15">
      <c r="A16" s="891" t="s">
        <v>63</v>
      </c>
      <c r="B16" s="891" t="s">
        <v>87</v>
      </c>
      <c r="C16" s="891" t="s">
        <v>88</v>
      </c>
      <c r="D16" s="891" t="s">
        <v>427</v>
      </c>
      <c r="E16" s="893" t="s">
        <v>89</v>
      </c>
      <c r="F16" s="894"/>
      <c r="G16" s="891" t="s">
        <v>90</v>
      </c>
    </row>
    <row r="17" spans="1:9" ht="75">
      <c r="A17" s="892"/>
      <c r="B17" s="892"/>
      <c r="C17" s="892"/>
      <c r="D17" s="892"/>
      <c r="E17" s="52" t="s">
        <v>9</v>
      </c>
      <c r="F17" s="52" t="s">
        <v>91</v>
      </c>
      <c r="G17" s="892"/>
    </row>
    <row r="18" spans="1:9" ht="15.75">
      <c r="A18" s="53">
        <v>1</v>
      </c>
      <c r="B18" s="53">
        <v>2</v>
      </c>
      <c r="C18" s="53">
        <v>3</v>
      </c>
      <c r="D18" s="53">
        <v>4</v>
      </c>
      <c r="E18" s="53">
        <v>5</v>
      </c>
      <c r="F18" s="53">
        <v>6</v>
      </c>
      <c r="G18" s="53">
        <v>7</v>
      </c>
    </row>
    <row r="19" spans="1:9" ht="47.25">
      <c r="A19" s="54"/>
      <c r="B19" s="54" t="s">
        <v>92</v>
      </c>
      <c r="C19" s="53">
        <v>14</v>
      </c>
      <c r="D19" s="53">
        <f>D20+D30</f>
        <v>1136</v>
      </c>
      <c r="E19" s="53">
        <f>E20+E31</f>
        <v>2232</v>
      </c>
      <c r="F19" s="53">
        <f>F20+F30</f>
        <v>520</v>
      </c>
      <c r="G19" s="56"/>
    </row>
    <row r="20" spans="1:9" ht="31.5">
      <c r="A20" s="54" t="s">
        <v>38</v>
      </c>
      <c r="B20" s="54" t="s">
        <v>37</v>
      </c>
      <c r="C20" s="57"/>
      <c r="D20" s="336">
        <f>D21+D22+D23+D24+D25+D26+D27+D28+D29</f>
        <v>324</v>
      </c>
      <c r="E20" s="152">
        <f>E21+E22+E23+E24+E25+E26+E27+E28+E29</f>
        <v>324</v>
      </c>
      <c r="F20" s="152">
        <f>F21+F22+F23+F24+F25+F26+F27+F28+F29</f>
        <v>174</v>
      </c>
      <c r="G20" s="56"/>
      <c r="I20" s="245">
        <v>36</v>
      </c>
    </row>
    <row r="21" spans="1:9" ht="47.25">
      <c r="A21" s="58" t="s">
        <v>73</v>
      </c>
      <c r="B21" s="58" t="s">
        <v>72</v>
      </c>
      <c r="C21" s="57"/>
      <c r="D21" s="334">
        <v>36</v>
      </c>
      <c r="E21" s="245">
        <v>36</v>
      </c>
      <c r="F21" s="333">
        <v>12</v>
      </c>
      <c r="G21" s="59"/>
      <c r="I21" s="245">
        <v>36</v>
      </c>
    </row>
    <row r="22" spans="1:9" ht="31.5">
      <c r="A22" s="58" t="s">
        <v>71</v>
      </c>
      <c r="B22" s="58" t="s">
        <v>410</v>
      </c>
      <c r="C22" s="57"/>
      <c r="D22" s="334">
        <v>36</v>
      </c>
      <c r="E22" s="245">
        <v>36</v>
      </c>
      <c r="F22" s="333">
        <v>18</v>
      </c>
      <c r="G22" s="59"/>
      <c r="I22" s="245">
        <v>36</v>
      </c>
    </row>
    <row r="23" spans="1:9" ht="31.5">
      <c r="A23" s="58" t="s">
        <v>70</v>
      </c>
      <c r="B23" s="58" t="s">
        <v>69</v>
      </c>
      <c r="C23" s="57"/>
      <c r="D23" s="334">
        <v>36</v>
      </c>
      <c r="E23" s="245">
        <v>36</v>
      </c>
      <c r="F23" s="333">
        <v>18</v>
      </c>
      <c r="G23" s="59"/>
      <c r="I23" s="245">
        <v>36</v>
      </c>
    </row>
    <row r="24" spans="1:9" ht="47.25">
      <c r="A24" s="58" t="s">
        <v>68</v>
      </c>
      <c r="B24" s="58" t="s">
        <v>67</v>
      </c>
      <c r="C24" s="57"/>
      <c r="D24" s="334">
        <v>36</v>
      </c>
      <c r="E24" s="245">
        <v>36</v>
      </c>
      <c r="F24" s="333">
        <v>8</v>
      </c>
      <c r="G24" s="59"/>
      <c r="I24" s="245">
        <v>32</v>
      </c>
    </row>
    <row r="25" spans="1:9" ht="15.75">
      <c r="A25" s="58" t="s">
        <v>66</v>
      </c>
      <c r="B25" s="58" t="s">
        <v>237</v>
      </c>
      <c r="C25" s="57"/>
      <c r="D25" s="334">
        <v>32</v>
      </c>
      <c r="E25" s="245">
        <v>32</v>
      </c>
      <c r="F25" s="333">
        <v>12</v>
      </c>
      <c r="G25" s="59"/>
      <c r="I25" s="245">
        <v>36</v>
      </c>
    </row>
    <row r="26" spans="1:9" ht="15.75">
      <c r="A26" s="58" t="s">
        <v>381</v>
      </c>
      <c r="B26" s="58" t="s">
        <v>372</v>
      </c>
      <c r="C26" s="57"/>
      <c r="D26" s="334">
        <v>36</v>
      </c>
      <c r="E26" s="245">
        <v>36</v>
      </c>
      <c r="F26" s="333">
        <v>12</v>
      </c>
      <c r="G26" s="59"/>
      <c r="I26" s="245">
        <v>36</v>
      </c>
    </row>
    <row r="27" spans="1:9" ht="47.25">
      <c r="A27" s="58" t="s">
        <v>382</v>
      </c>
      <c r="B27" s="58" t="s">
        <v>363</v>
      </c>
      <c r="C27" s="57"/>
      <c r="D27" s="334">
        <v>36</v>
      </c>
      <c r="E27" s="245">
        <v>36</v>
      </c>
      <c r="F27" s="333">
        <v>36</v>
      </c>
      <c r="G27" s="59"/>
      <c r="I27" s="245">
        <v>36</v>
      </c>
    </row>
    <row r="28" spans="1:9" ht="31.5">
      <c r="A28" s="58" t="s">
        <v>383</v>
      </c>
      <c r="B28" s="58" t="s">
        <v>36</v>
      </c>
      <c r="C28" s="57"/>
      <c r="D28" s="334">
        <v>36</v>
      </c>
      <c r="E28" s="245">
        <v>36</v>
      </c>
      <c r="F28" s="333">
        <v>18</v>
      </c>
      <c r="G28" s="59"/>
      <c r="I28" s="245">
        <v>40</v>
      </c>
    </row>
    <row r="29" spans="1:9" ht="31.5">
      <c r="A29" s="58" t="s">
        <v>384</v>
      </c>
      <c r="B29" s="58" t="s">
        <v>411</v>
      </c>
      <c r="C29" s="57"/>
      <c r="D29" s="334">
        <v>40</v>
      </c>
      <c r="E29" s="245">
        <v>40</v>
      </c>
      <c r="F29" s="333">
        <v>40</v>
      </c>
      <c r="G29" s="59"/>
      <c r="I29" s="152">
        <v>32</v>
      </c>
    </row>
    <row r="30" spans="1:9" ht="15.75">
      <c r="A30" s="54" t="s">
        <v>32</v>
      </c>
      <c r="B30" s="54" t="s">
        <v>31</v>
      </c>
      <c r="C30" s="57"/>
      <c r="D30" s="53">
        <f>D31+D61</f>
        <v>812</v>
      </c>
      <c r="E30" s="345"/>
      <c r="F30" s="55">
        <f>F31+F61</f>
        <v>346</v>
      </c>
      <c r="G30" s="59"/>
      <c r="I30" s="245">
        <v>72</v>
      </c>
    </row>
    <row r="31" spans="1:9" ht="16.5" customHeight="1">
      <c r="A31" s="885" t="s">
        <v>93</v>
      </c>
      <c r="B31" s="54" t="s">
        <v>94</v>
      </c>
      <c r="C31" s="53"/>
      <c r="D31" s="53">
        <f>D34+D39+D44+D49+D54+D56+D58+D59</f>
        <v>812</v>
      </c>
      <c r="E31" s="53">
        <f>E32+E33</f>
        <v>1908</v>
      </c>
      <c r="F31" s="55">
        <f>F34+F39+F44+F49+F54+F56+F58+F59</f>
        <v>346</v>
      </c>
      <c r="G31" s="59"/>
      <c r="I31" s="245">
        <v>72</v>
      </c>
    </row>
    <row r="32" spans="1:9" ht="16.5" customHeight="1">
      <c r="A32" s="886"/>
      <c r="B32" s="54" t="s">
        <v>412</v>
      </c>
      <c r="C32" s="53"/>
      <c r="D32" s="53"/>
      <c r="E32" s="336">
        <f>E35+E36+E40+E41+E45+E46+E50+E51+E55+E56</f>
        <v>648</v>
      </c>
      <c r="F32" s="55"/>
      <c r="G32" s="59"/>
      <c r="I32" s="245">
        <v>72</v>
      </c>
    </row>
    <row r="33" spans="1:9" ht="31.5" customHeight="1">
      <c r="A33" s="887"/>
      <c r="B33" s="54" t="s">
        <v>413</v>
      </c>
      <c r="C33" s="53"/>
      <c r="D33" s="53"/>
      <c r="E33" s="336">
        <f>E37+E38+E42+E43+E47+E48+E52+E53+E57+E58</f>
        <v>1260</v>
      </c>
      <c r="F33" s="55"/>
      <c r="G33" s="59"/>
      <c r="I33" s="245">
        <v>32</v>
      </c>
    </row>
    <row r="34" spans="1:9" ht="78.75">
      <c r="A34" s="54" t="s">
        <v>30</v>
      </c>
      <c r="B34" s="54" t="s">
        <v>414</v>
      </c>
      <c r="C34" s="57"/>
      <c r="D34" s="336">
        <f>D35+D36</f>
        <v>104</v>
      </c>
      <c r="E34" s="351">
        <v>248</v>
      </c>
      <c r="F34" s="336">
        <f>F35+F36</f>
        <v>48</v>
      </c>
      <c r="G34" s="59"/>
      <c r="I34" s="245">
        <v>128</v>
      </c>
    </row>
    <row r="35" spans="1:9" ht="63">
      <c r="A35" s="58" t="s">
        <v>95</v>
      </c>
      <c r="B35" s="58" t="s">
        <v>416</v>
      </c>
      <c r="C35" s="57"/>
      <c r="D35" s="152">
        <v>32</v>
      </c>
      <c r="E35" s="152">
        <v>32</v>
      </c>
      <c r="F35" s="335">
        <v>18</v>
      </c>
      <c r="G35" s="59"/>
      <c r="I35" s="245">
        <v>144</v>
      </c>
    </row>
    <row r="36" spans="1:9" ht="47.25">
      <c r="A36" s="58" t="s">
        <v>415</v>
      </c>
      <c r="B36" s="58" t="s">
        <v>359</v>
      </c>
      <c r="C36" s="57"/>
      <c r="D36" s="245">
        <v>72</v>
      </c>
      <c r="E36" s="245">
        <v>72</v>
      </c>
      <c r="F36" s="333">
        <v>30</v>
      </c>
      <c r="G36" s="59"/>
      <c r="I36" s="245">
        <v>252</v>
      </c>
    </row>
    <row r="37" spans="1:9" ht="15.75">
      <c r="A37" s="58" t="s">
        <v>28</v>
      </c>
      <c r="B37" s="58" t="s">
        <v>78</v>
      </c>
      <c r="C37" s="57"/>
      <c r="D37" s="245"/>
      <c r="E37" s="245">
        <v>72</v>
      </c>
      <c r="F37" s="333"/>
      <c r="G37" s="59"/>
      <c r="I37" s="245">
        <v>32</v>
      </c>
    </row>
    <row r="38" spans="1:9" ht="15.75">
      <c r="A38" s="58" t="s">
        <v>27</v>
      </c>
      <c r="B38" s="58" t="s">
        <v>101</v>
      </c>
      <c r="C38" s="57"/>
      <c r="D38" s="245"/>
      <c r="E38" s="245">
        <v>72</v>
      </c>
      <c r="F38" s="333"/>
      <c r="G38" s="59"/>
      <c r="I38" s="245">
        <v>96</v>
      </c>
    </row>
    <row r="39" spans="1:9" ht="78.75">
      <c r="A39" s="54" t="s">
        <v>26</v>
      </c>
      <c r="B39" s="54" t="s">
        <v>389</v>
      </c>
      <c r="C39" s="57"/>
      <c r="D39" s="336">
        <f>D40+D41</f>
        <v>196</v>
      </c>
      <c r="E39" s="351">
        <f>E40+E41+E42+E43</f>
        <v>556</v>
      </c>
      <c r="F39" s="336">
        <f t="shared" ref="F39" si="0">F40+F41</f>
        <v>78</v>
      </c>
      <c r="G39" s="59"/>
      <c r="I39" s="245">
        <v>72</v>
      </c>
    </row>
    <row r="40" spans="1:9" ht="79.5" customHeight="1">
      <c r="A40" s="58" t="s">
        <v>96</v>
      </c>
      <c r="B40" s="58" t="s">
        <v>361</v>
      </c>
      <c r="C40" s="57"/>
      <c r="D40" s="245">
        <v>42</v>
      </c>
      <c r="E40" s="245">
        <v>32</v>
      </c>
      <c r="F40" s="335">
        <v>16</v>
      </c>
      <c r="G40" s="59"/>
      <c r="I40" s="245">
        <v>108</v>
      </c>
    </row>
    <row r="41" spans="1:9" ht="82.5" customHeight="1">
      <c r="A41" s="58" t="s">
        <v>417</v>
      </c>
      <c r="B41" s="58" t="s">
        <v>362</v>
      </c>
      <c r="C41" s="57"/>
      <c r="D41" s="245">
        <v>154</v>
      </c>
      <c r="E41" s="245">
        <v>128</v>
      </c>
      <c r="F41" s="335">
        <v>62</v>
      </c>
      <c r="G41" s="59"/>
      <c r="I41" s="245">
        <v>32</v>
      </c>
    </row>
    <row r="42" spans="1:9" ht="15.75">
      <c r="A42" s="58" t="s">
        <v>24</v>
      </c>
      <c r="B42" s="58" t="s">
        <v>78</v>
      </c>
      <c r="C42" s="57"/>
      <c r="D42" s="245"/>
      <c r="E42" s="245">
        <v>144</v>
      </c>
      <c r="F42" s="335"/>
      <c r="G42" s="59"/>
      <c r="I42" s="245">
        <v>64</v>
      </c>
    </row>
    <row r="43" spans="1:9" ht="15.75">
      <c r="A43" s="58" t="s">
        <v>23</v>
      </c>
      <c r="B43" s="58" t="s">
        <v>101</v>
      </c>
      <c r="C43" s="57"/>
      <c r="D43" s="245"/>
      <c r="E43" s="245">
        <v>252</v>
      </c>
      <c r="F43" s="335"/>
      <c r="G43" s="59"/>
      <c r="I43" s="245">
        <v>72</v>
      </c>
    </row>
    <row r="44" spans="1:9" ht="63" customHeight="1">
      <c r="A44" s="54" t="s">
        <v>22</v>
      </c>
      <c r="B44" s="54" t="s">
        <v>365</v>
      </c>
      <c r="C44" s="57"/>
      <c r="D44" s="336">
        <f>D45+D46</f>
        <v>128</v>
      </c>
      <c r="E44" s="351">
        <f>E45+E46+E47+E48</f>
        <v>308</v>
      </c>
      <c r="F44" s="336">
        <f t="shared" ref="F44" si="1">F45+F46</f>
        <v>54</v>
      </c>
      <c r="G44" s="59"/>
      <c r="I44" s="245">
        <v>72</v>
      </c>
    </row>
    <row r="45" spans="1:9" ht="63" customHeight="1">
      <c r="A45" s="58" t="s">
        <v>97</v>
      </c>
      <c r="B45" s="58" t="s">
        <v>368</v>
      </c>
      <c r="C45" s="57"/>
      <c r="D45" s="245">
        <v>32</v>
      </c>
      <c r="E45" s="245">
        <v>32</v>
      </c>
      <c r="F45" s="335">
        <v>10</v>
      </c>
      <c r="G45" s="59"/>
      <c r="I45" s="245">
        <v>32</v>
      </c>
    </row>
    <row r="46" spans="1:9" ht="62.25" customHeight="1">
      <c r="A46" s="58" t="s">
        <v>418</v>
      </c>
      <c r="B46" s="58" t="s">
        <v>369</v>
      </c>
      <c r="C46" s="57"/>
      <c r="D46" s="245">
        <v>96</v>
      </c>
      <c r="E46" s="245">
        <v>96</v>
      </c>
      <c r="F46" s="335">
        <v>44</v>
      </c>
      <c r="G46" s="59"/>
      <c r="I46" s="245">
        <v>128</v>
      </c>
    </row>
    <row r="47" spans="1:9" ht="15.75">
      <c r="A47" s="58" t="s">
        <v>20</v>
      </c>
      <c r="B47" s="58" t="s">
        <v>78</v>
      </c>
      <c r="C47" s="57"/>
      <c r="D47" s="245"/>
      <c r="E47" s="245">
        <v>72</v>
      </c>
      <c r="F47" s="335"/>
      <c r="G47" s="59"/>
      <c r="I47" s="245">
        <v>144</v>
      </c>
    </row>
    <row r="48" spans="1:9" ht="15.75">
      <c r="A48" s="58" t="s">
        <v>19</v>
      </c>
      <c r="B48" s="58" t="s">
        <v>101</v>
      </c>
      <c r="C48" s="57"/>
      <c r="D48" s="245"/>
      <c r="E48" s="245">
        <v>108</v>
      </c>
      <c r="F48" s="335"/>
      <c r="G48" s="59"/>
      <c r="I48" s="245">
        <v>216</v>
      </c>
    </row>
    <row r="49" spans="1:9" ht="78.75" customHeight="1">
      <c r="A49" s="54" t="s">
        <v>18</v>
      </c>
      <c r="B49" s="54" t="s">
        <v>370</v>
      </c>
      <c r="C49" s="57"/>
      <c r="D49" s="336">
        <f>D50+D51</f>
        <v>96</v>
      </c>
      <c r="E49" s="351">
        <f>E50+E51+E52+E53</f>
        <v>240</v>
      </c>
      <c r="F49" s="336">
        <f>F50+F51</f>
        <v>36</v>
      </c>
      <c r="G49" s="59"/>
      <c r="I49">
        <f>SUM(I20:I48)</f>
        <v>2196</v>
      </c>
    </row>
    <row r="50" spans="1:9" ht="63" customHeight="1">
      <c r="A50" s="58" t="s">
        <v>98</v>
      </c>
      <c r="B50" s="58" t="s">
        <v>371</v>
      </c>
      <c r="C50" s="57"/>
      <c r="D50" s="245">
        <v>32</v>
      </c>
      <c r="E50" s="245">
        <v>32</v>
      </c>
      <c r="F50" s="335">
        <v>8</v>
      </c>
      <c r="G50" s="59"/>
    </row>
    <row r="51" spans="1:9" ht="63.75" customHeight="1">
      <c r="A51" s="58" t="s">
        <v>419</v>
      </c>
      <c r="B51" s="58" t="s">
        <v>390</v>
      </c>
      <c r="C51" s="57"/>
      <c r="D51" s="245">
        <v>64</v>
      </c>
      <c r="E51" s="245">
        <v>64</v>
      </c>
      <c r="F51" s="335">
        <v>28</v>
      </c>
      <c r="G51" s="59"/>
    </row>
    <row r="52" spans="1:9" ht="15.75">
      <c r="A52" s="58" t="s">
        <v>16</v>
      </c>
      <c r="B52" s="58" t="s">
        <v>78</v>
      </c>
      <c r="C52" s="57"/>
      <c r="D52" s="245"/>
      <c r="E52" s="245">
        <v>72</v>
      </c>
      <c r="F52" s="335"/>
      <c r="G52" s="59"/>
    </row>
    <row r="53" spans="1:9" ht="15.75">
      <c r="A53" s="58" t="s">
        <v>15</v>
      </c>
      <c r="B53" s="58" t="s">
        <v>101</v>
      </c>
      <c r="C53" s="57"/>
      <c r="D53" s="245"/>
      <c r="E53" s="245">
        <v>72</v>
      </c>
      <c r="F53" s="335"/>
      <c r="G53" s="59"/>
    </row>
    <row r="54" spans="1:9" ht="81.75" customHeight="1">
      <c r="A54" s="54" t="s">
        <v>14</v>
      </c>
      <c r="B54" s="54" t="s">
        <v>376</v>
      </c>
      <c r="C54" s="57"/>
      <c r="D54" s="336">
        <f>D55+D56</f>
        <v>160</v>
      </c>
      <c r="E54" s="351">
        <f>E55+E56+E57+E58</f>
        <v>556</v>
      </c>
      <c r="F54" s="336">
        <f>F55+F56</f>
        <v>70</v>
      </c>
      <c r="G54" s="59"/>
    </row>
    <row r="55" spans="1:9" ht="62.25" customHeight="1">
      <c r="A55" s="58" t="s">
        <v>99</v>
      </c>
      <c r="B55" s="337" t="s">
        <v>371</v>
      </c>
      <c r="C55" s="57"/>
      <c r="D55" s="245">
        <v>32</v>
      </c>
      <c r="E55" s="245">
        <v>32</v>
      </c>
      <c r="F55" s="335">
        <v>10</v>
      </c>
      <c r="G55" s="59"/>
    </row>
    <row r="56" spans="1:9" ht="62.25" customHeight="1">
      <c r="A56" s="58" t="s">
        <v>420</v>
      </c>
      <c r="B56" s="337" t="s">
        <v>390</v>
      </c>
      <c r="C56" s="57"/>
      <c r="D56" s="245">
        <v>128</v>
      </c>
      <c r="E56" s="245">
        <v>128</v>
      </c>
      <c r="F56" s="245">
        <v>60</v>
      </c>
      <c r="G56" s="59"/>
    </row>
    <row r="57" spans="1:9" ht="15.75">
      <c r="A57" s="58" t="s">
        <v>12</v>
      </c>
      <c r="B57" s="58" t="s">
        <v>78</v>
      </c>
      <c r="C57" s="57"/>
      <c r="D57" s="245"/>
      <c r="E57" s="245">
        <v>144</v>
      </c>
      <c r="F57" s="335"/>
      <c r="G57" s="59"/>
    </row>
    <row r="58" spans="1:9" ht="15.75">
      <c r="A58" s="58" t="s">
        <v>11</v>
      </c>
      <c r="B58" s="58" t="s">
        <v>101</v>
      </c>
      <c r="C58" s="57"/>
      <c r="D58" s="152"/>
      <c r="E58" s="245">
        <v>252</v>
      </c>
      <c r="F58" s="335"/>
      <c r="G58" s="59"/>
    </row>
    <row r="59" spans="1:9" ht="15.75">
      <c r="A59" s="54"/>
      <c r="B59" s="54"/>
      <c r="C59" s="57"/>
      <c r="D59" s="53"/>
      <c r="E59" s="53"/>
      <c r="F59" s="55"/>
      <c r="G59" s="59"/>
    </row>
    <row r="60" spans="1:9" ht="15.75">
      <c r="A60" s="58"/>
      <c r="B60" s="58"/>
      <c r="C60" s="57"/>
      <c r="D60" s="57"/>
      <c r="E60" s="57"/>
      <c r="F60" s="55"/>
      <c r="G60" s="59"/>
    </row>
    <row r="61" spans="1:9" ht="15.75">
      <c r="A61" s="54"/>
      <c r="B61" s="54" t="s">
        <v>102</v>
      </c>
      <c r="C61" s="53">
        <v>3</v>
      </c>
      <c r="D61" s="53"/>
      <c r="E61" s="53">
        <v>108</v>
      </c>
      <c r="F61" s="55"/>
      <c r="G61" s="59"/>
    </row>
    <row r="62" spans="1:9" ht="31.5">
      <c r="A62" s="54"/>
      <c r="B62" s="54" t="s">
        <v>100</v>
      </c>
      <c r="C62" s="53"/>
      <c r="D62" s="53"/>
      <c r="E62" s="53">
        <v>612</v>
      </c>
      <c r="F62" s="55"/>
      <c r="G62" s="59"/>
    </row>
    <row r="63" spans="1:9" ht="31.5">
      <c r="A63" s="54" t="s">
        <v>103</v>
      </c>
      <c r="B63" s="54" t="s">
        <v>104</v>
      </c>
      <c r="C63" s="152">
        <v>2</v>
      </c>
      <c r="D63" s="53"/>
      <c r="E63" s="57"/>
      <c r="F63" s="57"/>
      <c r="G63" s="59"/>
    </row>
    <row r="64" spans="1:9" ht="31.5">
      <c r="A64" s="58" t="s">
        <v>105</v>
      </c>
      <c r="B64" s="58" t="s">
        <v>106</v>
      </c>
      <c r="C64" s="245">
        <v>2</v>
      </c>
      <c r="D64" s="57"/>
      <c r="E64" s="57"/>
      <c r="F64" s="57"/>
      <c r="G64" s="57"/>
    </row>
    <row r="65" spans="1:7" ht="15.75">
      <c r="A65" s="888" t="s">
        <v>107</v>
      </c>
      <c r="B65" s="889"/>
      <c r="C65" s="152"/>
      <c r="D65" s="152"/>
      <c r="E65" s="152">
        <f>E63+E62+E31+E20</f>
        <v>2844</v>
      </c>
      <c r="F65" s="55"/>
      <c r="G65" s="55"/>
    </row>
  </sheetData>
  <mergeCells count="22">
    <mergeCell ref="A12:G12"/>
    <mergeCell ref="A1:G1"/>
    <mergeCell ref="A2:G2"/>
    <mergeCell ref="A3:G3"/>
    <mergeCell ref="A4:G4"/>
    <mergeCell ref="A5:G5"/>
    <mergeCell ref="B6:G6"/>
    <mergeCell ref="A7:G7"/>
    <mergeCell ref="A8:G8"/>
    <mergeCell ref="A9:G9"/>
    <mergeCell ref="A10:G10"/>
    <mergeCell ref="A11:G11"/>
    <mergeCell ref="A31:A33"/>
    <mergeCell ref="A65:B65"/>
    <mergeCell ref="A13:G13"/>
    <mergeCell ref="A14:G14"/>
    <mergeCell ref="A16:A17"/>
    <mergeCell ref="B16:B17"/>
    <mergeCell ref="C16:C17"/>
    <mergeCell ref="D16:D17"/>
    <mergeCell ref="E16:F16"/>
    <mergeCell ref="G16:G17"/>
  </mergeCells>
  <pageMargins left="0.44" right="0.41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9"/>
  <sheetViews>
    <sheetView topLeftCell="A74" workbookViewId="0">
      <selection activeCell="A20" sqref="A20"/>
    </sheetView>
  </sheetViews>
  <sheetFormatPr defaultRowHeight="12.75"/>
  <cols>
    <col min="1" max="1" width="90.7109375" customWidth="1"/>
  </cols>
  <sheetData>
    <row r="1" spans="1:1" ht="18.75">
      <c r="A1" s="625"/>
    </row>
    <row r="2" spans="1:1" ht="18.75">
      <c r="A2" s="625"/>
    </row>
    <row r="3" spans="1:1" ht="18.75">
      <c r="A3" s="625"/>
    </row>
    <row r="4" spans="1:1" ht="15">
      <c r="A4" s="626"/>
    </row>
    <row r="5" spans="1:1" ht="0.75" customHeight="1">
      <c r="A5" s="50"/>
    </row>
    <row r="6" spans="1:1" ht="18.75" hidden="1">
      <c r="A6" s="60"/>
    </row>
    <row r="7" spans="1:1" ht="18.75" hidden="1">
      <c r="A7" s="60"/>
    </row>
    <row r="8" spans="1:1" ht="18.75" hidden="1">
      <c r="A8" s="60"/>
    </row>
    <row r="9" spans="1:1" ht="18.75" hidden="1">
      <c r="A9" s="60"/>
    </row>
    <row r="10" spans="1:1" ht="18.75" hidden="1">
      <c r="A10" s="60"/>
    </row>
    <row r="11" spans="1:1" ht="18.75">
      <c r="A11" s="60"/>
    </row>
    <row r="12" spans="1:1" ht="18.75">
      <c r="A12" s="60"/>
    </row>
    <row r="13" spans="1:1" ht="18.75">
      <c r="A13" s="60"/>
    </row>
    <row r="14" spans="1:1" ht="18.75">
      <c r="A14" s="60" t="s">
        <v>108</v>
      </c>
    </row>
    <row r="15" spans="1:1" ht="18.75">
      <c r="A15" s="61"/>
    </row>
    <row r="16" spans="1:1" ht="18.75">
      <c r="A16" s="61" t="s">
        <v>341</v>
      </c>
    </row>
    <row r="17" spans="1:1" ht="18.75">
      <c r="A17" s="61" t="s">
        <v>239</v>
      </c>
    </row>
    <row r="18" spans="1:1" ht="38.25" customHeight="1">
      <c r="A18" s="62" t="s">
        <v>339</v>
      </c>
    </row>
    <row r="19" spans="1:1" ht="0.75" hidden="1" customHeight="1">
      <c r="A19" s="60" t="s">
        <v>109</v>
      </c>
    </row>
    <row r="20" spans="1:1" ht="18.75">
      <c r="A20" s="60" t="s">
        <v>240</v>
      </c>
    </row>
    <row r="21" spans="1:1" ht="18.75">
      <c r="A21" s="61" t="s">
        <v>241</v>
      </c>
    </row>
    <row r="22" spans="1:1" ht="15.75">
      <c r="A22" s="63" t="s">
        <v>409</v>
      </c>
    </row>
    <row r="23" spans="1:1" ht="15.75">
      <c r="A23" s="63"/>
    </row>
    <row r="24" spans="1:1" ht="15.75">
      <c r="A24" s="63"/>
    </row>
    <row r="25" spans="1:1" ht="15.75">
      <c r="A25" s="63"/>
    </row>
    <row r="26" spans="1:1" ht="15.75">
      <c r="A26" s="63"/>
    </row>
    <row r="27" spans="1:1" ht="15.75">
      <c r="A27" s="63"/>
    </row>
    <row r="28" spans="1:1" ht="15.75">
      <c r="A28" s="63"/>
    </row>
    <row r="29" spans="1:1" ht="15.75">
      <c r="A29" s="63"/>
    </row>
    <row r="30" spans="1:1" ht="15.75">
      <c r="A30" s="63"/>
    </row>
    <row r="31" spans="1:1" ht="15.75">
      <c r="A31" s="64" t="s">
        <v>83</v>
      </c>
    </row>
    <row r="32" spans="1:1" ht="15.75">
      <c r="A32" s="64" t="s">
        <v>110</v>
      </c>
    </row>
    <row r="33" spans="1:1" ht="15.75">
      <c r="A33" s="64" t="s">
        <v>84</v>
      </c>
    </row>
    <row r="34" spans="1:1" ht="15.75">
      <c r="A34" s="338" t="s">
        <v>424</v>
      </c>
    </row>
    <row r="35" spans="1:1" ht="15.75">
      <c r="A35" s="51" t="s">
        <v>152</v>
      </c>
    </row>
    <row r="36" spans="1:1" ht="15.75">
      <c r="A36" s="51" t="s">
        <v>153</v>
      </c>
    </row>
    <row r="37" spans="1:1" ht="15.75">
      <c r="A37" s="244" t="s">
        <v>340</v>
      </c>
    </row>
    <row r="38" spans="1:1" ht="18.75">
      <c r="A38" s="61"/>
    </row>
    <row r="39" spans="1:1" ht="18.75">
      <c r="A39" s="61"/>
    </row>
    <row r="40" spans="1:1" ht="18.75">
      <c r="A40" s="61"/>
    </row>
    <row r="49" spans="1:1" ht="15">
      <c r="A49" s="627" t="s">
        <v>481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57"/>
  <sheetViews>
    <sheetView topLeftCell="A64" zoomScale="70" zoomScaleNormal="70" workbookViewId="0">
      <selection activeCell="H102" sqref="H102"/>
    </sheetView>
  </sheetViews>
  <sheetFormatPr defaultRowHeight="12.75"/>
  <cols>
    <col min="1" max="1" width="10.5703125" customWidth="1"/>
    <col min="2" max="2" width="64.28515625" customWidth="1"/>
    <col min="3" max="3" width="16.7109375" customWidth="1"/>
    <col min="4" max="4" width="8.7109375" customWidth="1"/>
    <col min="5" max="5" width="7.7109375" customWidth="1"/>
    <col min="6" max="6" width="7.85546875" customWidth="1"/>
    <col min="7" max="7" width="11.7109375" customWidth="1"/>
    <col min="8" max="8" width="8.42578125" customWidth="1"/>
    <col min="9" max="11" width="8" customWidth="1"/>
    <col min="12" max="12" width="7.140625" customWidth="1"/>
    <col min="13" max="13" width="7.28515625" customWidth="1"/>
    <col min="14" max="14" width="6.5703125" customWidth="1"/>
    <col min="15" max="15" width="7.140625" customWidth="1"/>
    <col min="16" max="16" width="8.28515625" customWidth="1"/>
  </cols>
  <sheetData>
    <row r="1" spans="1:16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6" ht="18">
      <c r="A2" s="785" t="s">
        <v>75</v>
      </c>
      <c r="B2" s="785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13.5" thickBo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16.5" customHeight="1" thickBot="1">
      <c r="A4" s="786" t="s">
        <v>63</v>
      </c>
      <c r="B4" s="789" t="s">
        <v>74</v>
      </c>
      <c r="C4" s="49"/>
      <c r="D4" s="49"/>
      <c r="E4" s="49"/>
      <c r="F4" s="49"/>
      <c r="G4" s="49"/>
      <c r="H4" s="792" t="s">
        <v>55</v>
      </c>
      <c r="I4" s="793"/>
      <c r="J4" s="379" t="s">
        <v>54</v>
      </c>
      <c r="K4" s="380"/>
      <c r="L4" s="792" t="s">
        <v>53</v>
      </c>
      <c r="M4" s="793"/>
      <c r="N4" s="792" t="s">
        <v>347</v>
      </c>
      <c r="O4" s="793"/>
      <c r="P4" s="796" t="s">
        <v>6</v>
      </c>
    </row>
    <row r="5" spans="1:16" ht="39.75" customHeight="1">
      <c r="A5" s="787"/>
      <c r="B5" s="790"/>
      <c r="C5" s="48"/>
      <c r="D5" s="48"/>
      <c r="E5" s="48"/>
      <c r="F5" s="48"/>
      <c r="G5" s="48"/>
      <c r="H5" s="353" t="s">
        <v>51</v>
      </c>
      <c r="I5" s="354" t="s">
        <v>50</v>
      </c>
      <c r="J5" s="355" t="s">
        <v>49</v>
      </c>
      <c r="K5" s="356" t="s">
        <v>48</v>
      </c>
      <c r="L5" s="355" t="s">
        <v>395</v>
      </c>
      <c r="M5" s="356" t="s">
        <v>430</v>
      </c>
      <c r="N5" s="355" t="s">
        <v>348</v>
      </c>
      <c r="O5" s="356" t="s">
        <v>431</v>
      </c>
      <c r="P5" s="797"/>
    </row>
    <row r="6" spans="1:16" ht="36.75" customHeight="1" thickBot="1">
      <c r="A6" s="788"/>
      <c r="B6" s="791"/>
      <c r="C6" s="47"/>
      <c r="D6" s="47"/>
      <c r="E6" s="47"/>
      <c r="F6" s="47"/>
      <c r="G6" s="47"/>
      <c r="H6" s="46" t="s">
        <v>47</v>
      </c>
      <c r="I6" s="45" t="s">
        <v>47</v>
      </c>
      <c r="J6" s="46" t="s">
        <v>47</v>
      </c>
      <c r="K6" s="45" t="s">
        <v>47</v>
      </c>
      <c r="L6" s="46" t="s">
        <v>47</v>
      </c>
      <c r="M6" s="45" t="s">
        <v>47</v>
      </c>
      <c r="N6" s="46" t="s">
        <v>47</v>
      </c>
      <c r="O6" s="45" t="s">
        <v>47</v>
      </c>
      <c r="P6" s="798"/>
    </row>
    <row r="7" spans="1:16">
      <c r="A7" s="143"/>
      <c r="B7" s="144"/>
      <c r="C7" s="145"/>
      <c r="D7" s="145"/>
      <c r="E7" s="145"/>
      <c r="F7" s="145"/>
      <c r="G7" s="145"/>
      <c r="H7" s="146"/>
      <c r="I7" s="147"/>
      <c r="J7" s="262"/>
      <c r="K7" s="262"/>
      <c r="L7" s="146"/>
      <c r="M7" s="147"/>
      <c r="N7" s="146"/>
      <c r="O7" s="147"/>
      <c r="P7" s="39"/>
    </row>
    <row r="8" spans="1:16">
      <c r="A8" s="17" t="s">
        <v>73</v>
      </c>
      <c r="B8" s="270" t="s">
        <v>355</v>
      </c>
      <c r="C8" s="39"/>
      <c r="D8" s="39"/>
      <c r="E8" s="39"/>
      <c r="F8" s="39"/>
      <c r="G8" s="39"/>
      <c r="H8" s="40"/>
      <c r="I8" s="40"/>
      <c r="J8" s="40"/>
      <c r="K8" s="40"/>
      <c r="L8" s="40"/>
      <c r="M8" s="40"/>
      <c r="N8" s="40"/>
      <c r="O8" s="40"/>
      <c r="P8" s="570">
        <v>3</v>
      </c>
    </row>
    <row r="9" spans="1:16">
      <c r="A9" s="17" t="s">
        <v>71</v>
      </c>
      <c r="B9" s="270" t="s">
        <v>356</v>
      </c>
      <c r="C9" s="39"/>
      <c r="D9" s="39"/>
      <c r="E9" s="39"/>
      <c r="F9" s="39"/>
      <c r="G9" s="39"/>
      <c r="H9" s="40"/>
      <c r="I9" s="40"/>
      <c r="J9" s="40"/>
      <c r="K9" s="40"/>
      <c r="L9" s="40"/>
      <c r="M9" s="40"/>
      <c r="N9" s="40"/>
      <c r="O9" s="40"/>
      <c r="P9" s="570">
        <v>4</v>
      </c>
    </row>
    <row r="10" spans="1:16">
      <c r="A10" s="17" t="s">
        <v>68</v>
      </c>
      <c r="B10" s="270" t="s">
        <v>380</v>
      </c>
      <c r="C10" s="43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570">
        <v>12</v>
      </c>
    </row>
    <row r="11" spans="1:16">
      <c r="A11" s="17" t="s">
        <v>66</v>
      </c>
      <c r="B11" s="270" t="s">
        <v>237</v>
      </c>
      <c r="C11" s="457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571">
        <v>4</v>
      </c>
    </row>
    <row r="12" spans="1:16">
      <c r="A12" s="17" t="s">
        <v>381</v>
      </c>
      <c r="B12" s="270" t="s">
        <v>372</v>
      </c>
      <c r="C12" s="39"/>
      <c r="D12" s="39"/>
      <c r="E12" s="39"/>
      <c r="F12" s="39"/>
      <c r="G12" s="39"/>
      <c r="H12" s="40"/>
      <c r="I12" s="40"/>
      <c r="J12" s="40"/>
      <c r="K12" s="40"/>
      <c r="L12" s="40"/>
      <c r="M12" s="40"/>
      <c r="N12" s="40"/>
      <c r="O12" s="40"/>
      <c r="P12" s="570">
        <v>12</v>
      </c>
    </row>
    <row r="13" spans="1:16">
      <c r="A13" s="17" t="s">
        <v>382</v>
      </c>
      <c r="B13" s="270" t="s">
        <v>363</v>
      </c>
      <c r="C13" s="39"/>
      <c r="D13" s="39"/>
      <c r="E13" s="39"/>
      <c r="F13" s="39"/>
      <c r="G13" s="39"/>
      <c r="H13" s="40"/>
      <c r="I13" s="40"/>
      <c r="J13" s="40"/>
      <c r="K13" s="40"/>
      <c r="L13" s="40"/>
      <c r="M13" s="40"/>
      <c r="N13" s="40"/>
      <c r="O13" s="40"/>
      <c r="P13" s="570">
        <v>3</v>
      </c>
    </row>
    <row r="14" spans="1:16">
      <c r="A14" s="17" t="s">
        <v>384</v>
      </c>
      <c r="B14" s="352" t="s">
        <v>385</v>
      </c>
      <c r="C14" s="39"/>
      <c r="D14" s="39"/>
      <c r="E14" s="39"/>
      <c r="F14" s="39"/>
      <c r="G14" s="39"/>
      <c r="H14" s="40"/>
      <c r="I14" s="40"/>
      <c r="J14" s="40"/>
      <c r="K14" s="40"/>
      <c r="L14" s="40"/>
      <c r="M14" s="40"/>
      <c r="N14" s="40"/>
      <c r="O14" s="40"/>
      <c r="P14" s="570">
        <v>14</v>
      </c>
    </row>
    <row r="15" spans="1:16">
      <c r="A15" s="17" t="s">
        <v>34</v>
      </c>
      <c r="B15" s="8" t="s">
        <v>436</v>
      </c>
      <c r="C15" s="39"/>
      <c r="D15" s="39"/>
      <c r="E15" s="39"/>
      <c r="F15" s="39"/>
      <c r="G15" s="39"/>
      <c r="H15" s="40"/>
      <c r="I15" s="40"/>
      <c r="J15" s="40"/>
      <c r="K15" s="40"/>
      <c r="L15" s="40"/>
      <c r="M15" s="40"/>
      <c r="N15" s="40"/>
      <c r="O15" s="40"/>
      <c r="P15" s="570">
        <v>44</v>
      </c>
    </row>
    <row r="16" spans="1:16">
      <c r="A16" s="17" t="s">
        <v>269</v>
      </c>
      <c r="B16" s="8" t="s">
        <v>445</v>
      </c>
      <c r="C16" s="39"/>
      <c r="D16" s="39"/>
      <c r="E16" s="39"/>
      <c r="F16" s="39"/>
      <c r="G16" s="39"/>
      <c r="H16" s="40"/>
      <c r="I16" s="40"/>
      <c r="J16" s="40"/>
      <c r="K16" s="40"/>
      <c r="L16" s="40"/>
      <c r="M16" s="40"/>
      <c r="N16" s="40"/>
      <c r="O16" s="40"/>
      <c r="P16" s="570">
        <v>42</v>
      </c>
    </row>
    <row r="17" spans="1:16">
      <c r="A17" s="17" t="s">
        <v>441</v>
      </c>
      <c r="B17" s="452" t="s">
        <v>446</v>
      </c>
      <c r="C17" s="39"/>
      <c r="D17" s="39"/>
      <c r="E17" s="39"/>
      <c r="F17" s="39"/>
      <c r="G17" s="39"/>
      <c r="H17" s="40"/>
      <c r="I17" s="40"/>
      <c r="J17" s="40"/>
      <c r="K17" s="40"/>
      <c r="L17" s="40"/>
      <c r="M17" s="40"/>
      <c r="N17" s="40"/>
      <c r="O17" s="40"/>
      <c r="P17" s="570">
        <v>48</v>
      </c>
    </row>
    <row r="18" spans="1:16">
      <c r="A18" s="17" t="s">
        <v>442</v>
      </c>
      <c r="B18" s="452" t="s">
        <v>373</v>
      </c>
      <c r="C18" s="39"/>
      <c r="D18" s="39"/>
      <c r="E18" s="39"/>
      <c r="F18" s="39"/>
      <c r="G18" s="39"/>
      <c r="H18" s="40"/>
      <c r="I18" s="40"/>
      <c r="J18" s="40"/>
      <c r="K18" s="40"/>
      <c r="L18" s="40"/>
      <c r="M18" s="40"/>
      <c r="N18" s="40"/>
      <c r="O18" s="40"/>
      <c r="P18" s="570">
        <v>48</v>
      </c>
    </row>
    <row r="19" spans="1:16">
      <c r="A19" s="17" t="s">
        <v>443</v>
      </c>
      <c r="B19" s="452" t="s">
        <v>33</v>
      </c>
      <c r="C19" s="39"/>
      <c r="D19" s="39"/>
      <c r="E19" s="39"/>
      <c r="F19" s="39"/>
      <c r="G19" s="39"/>
      <c r="H19" s="40"/>
      <c r="I19" s="40"/>
      <c r="J19" s="40"/>
      <c r="K19" s="40"/>
      <c r="L19" s="40"/>
      <c r="M19" s="40"/>
      <c r="N19" s="40"/>
      <c r="O19" s="40"/>
      <c r="P19" s="570">
        <v>48</v>
      </c>
    </row>
    <row r="20" spans="1:16">
      <c r="A20" s="17" t="s">
        <v>444</v>
      </c>
      <c r="B20" s="452" t="s">
        <v>440</v>
      </c>
      <c r="C20" s="39"/>
      <c r="D20" s="39"/>
      <c r="E20" s="39"/>
      <c r="F20" s="39"/>
      <c r="G20" s="39"/>
      <c r="H20" s="40"/>
      <c r="I20" s="40"/>
      <c r="J20" s="40"/>
      <c r="K20" s="40"/>
      <c r="L20" s="40"/>
      <c r="M20" s="40"/>
      <c r="N20" s="40"/>
      <c r="O20" s="40"/>
      <c r="P20" s="570">
        <v>48</v>
      </c>
    </row>
    <row r="21" spans="1:16">
      <c r="A21" s="799" t="s">
        <v>357</v>
      </c>
      <c r="B21" s="801" t="s">
        <v>387</v>
      </c>
      <c r="C21" s="803"/>
      <c r="D21" s="794"/>
      <c r="E21" s="794"/>
      <c r="F21" s="794"/>
      <c r="G21" s="794"/>
      <c r="H21" s="794"/>
      <c r="I21" s="794"/>
      <c r="J21" s="794"/>
      <c r="K21" s="794"/>
      <c r="L21" s="794"/>
      <c r="M21" s="794"/>
      <c r="N21" s="794"/>
      <c r="O21" s="794"/>
      <c r="P21" s="924">
        <v>53</v>
      </c>
    </row>
    <row r="22" spans="1:16">
      <c r="A22" s="800"/>
      <c r="B22" s="802"/>
      <c r="C22" s="804"/>
      <c r="D22" s="795"/>
      <c r="E22" s="795"/>
      <c r="F22" s="795"/>
      <c r="G22" s="795"/>
      <c r="H22" s="795"/>
      <c r="I22" s="795"/>
      <c r="J22" s="795"/>
      <c r="K22" s="795"/>
      <c r="L22" s="795"/>
      <c r="M22" s="795"/>
      <c r="N22" s="795"/>
      <c r="O22" s="795"/>
      <c r="P22" s="925"/>
    </row>
    <row r="23" spans="1:16" ht="25.5">
      <c r="A23" s="17" t="s">
        <v>360</v>
      </c>
      <c r="B23" s="271" t="s">
        <v>362</v>
      </c>
      <c r="C23" s="39"/>
      <c r="D23" s="39"/>
      <c r="E23" s="39"/>
      <c r="F23" s="39"/>
      <c r="G23" s="39"/>
      <c r="H23" s="40"/>
      <c r="I23" s="40"/>
      <c r="J23" s="40"/>
      <c r="K23" s="40"/>
      <c r="L23" s="40"/>
      <c r="M23" s="40"/>
      <c r="N23" s="40"/>
      <c r="O23" s="40"/>
      <c r="P23" s="570">
        <v>128</v>
      </c>
    </row>
    <row r="24" spans="1:16">
      <c r="A24" s="13" t="s">
        <v>23</v>
      </c>
      <c r="B24" s="20" t="s">
        <v>101</v>
      </c>
      <c r="C24" s="39"/>
      <c r="D24" s="39"/>
      <c r="E24" s="39"/>
      <c r="F24" s="39"/>
      <c r="G24" s="39"/>
      <c r="H24" s="40"/>
      <c r="I24" s="40"/>
      <c r="J24" s="40"/>
      <c r="K24" s="40"/>
      <c r="L24" s="40"/>
      <c r="M24" s="40"/>
      <c r="N24" s="40"/>
      <c r="O24" s="40"/>
      <c r="P24" s="570">
        <v>36</v>
      </c>
    </row>
    <row r="25" spans="1:16" ht="25.5">
      <c r="A25" s="9" t="s">
        <v>366</v>
      </c>
      <c r="B25" s="252" t="s">
        <v>369</v>
      </c>
      <c r="C25" s="39"/>
      <c r="D25" s="39"/>
      <c r="E25" s="39"/>
      <c r="F25" s="39"/>
      <c r="G25" s="39"/>
      <c r="H25" s="40"/>
      <c r="I25" s="40"/>
      <c r="J25" s="40"/>
      <c r="K25" s="40"/>
      <c r="L25" s="40"/>
      <c r="M25" s="40"/>
      <c r="N25" s="40"/>
      <c r="O25" s="40"/>
      <c r="P25" s="570">
        <v>74</v>
      </c>
    </row>
    <row r="26" spans="1:16">
      <c r="A26" s="9" t="s">
        <v>19</v>
      </c>
      <c r="B26" s="20" t="s">
        <v>101</v>
      </c>
      <c r="C26" s="39"/>
      <c r="D26" s="39"/>
      <c r="E26" s="39"/>
      <c r="F26" s="39"/>
      <c r="G26" s="39"/>
      <c r="H26" s="40"/>
      <c r="I26" s="40"/>
      <c r="J26" s="40"/>
      <c r="K26" s="40"/>
      <c r="L26" s="40"/>
      <c r="M26" s="40"/>
      <c r="N26" s="40"/>
      <c r="O26" s="40"/>
      <c r="P26" s="570">
        <v>36</v>
      </c>
    </row>
    <row r="27" spans="1:16" ht="25.5">
      <c r="A27" s="9" t="s">
        <v>367</v>
      </c>
      <c r="B27" s="8" t="s">
        <v>390</v>
      </c>
      <c r="C27" s="39"/>
      <c r="D27" s="39"/>
      <c r="E27" s="39"/>
      <c r="F27" s="39"/>
      <c r="G27" s="39"/>
      <c r="H27" s="40"/>
      <c r="I27" s="40"/>
      <c r="J27" s="40"/>
      <c r="K27" s="40"/>
      <c r="L27" s="40"/>
      <c r="M27" s="40"/>
      <c r="N27" s="40"/>
      <c r="O27" s="40"/>
      <c r="P27" s="570">
        <v>57</v>
      </c>
    </row>
    <row r="28" spans="1:16">
      <c r="A28" s="9" t="s">
        <v>15</v>
      </c>
      <c r="B28" s="20" t="s">
        <v>101</v>
      </c>
      <c r="C28" s="39"/>
      <c r="D28" s="39"/>
      <c r="E28" s="39"/>
      <c r="F28" s="39"/>
      <c r="G28" s="39"/>
      <c r="H28" s="40"/>
      <c r="I28" s="40"/>
      <c r="J28" s="40"/>
      <c r="K28" s="40"/>
      <c r="L28" s="40"/>
      <c r="M28" s="40"/>
      <c r="N28" s="40"/>
      <c r="O28" s="40"/>
      <c r="P28" s="570">
        <v>108</v>
      </c>
    </row>
    <row r="29" spans="1:16" ht="25.5">
      <c r="A29" s="9" t="s">
        <v>375</v>
      </c>
      <c r="B29" s="8" t="s">
        <v>392</v>
      </c>
      <c r="C29" s="39"/>
      <c r="D29" s="39"/>
      <c r="E29" s="39"/>
      <c r="F29" s="39"/>
      <c r="G29" s="39"/>
      <c r="H29" s="40"/>
      <c r="I29" s="40"/>
      <c r="J29" s="40"/>
      <c r="K29" s="40"/>
      <c r="L29" s="40"/>
      <c r="M29" s="40"/>
      <c r="N29" s="40"/>
      <c r="O29" s="40"/>
      <c r="P29" s="570">
        <v>95</v>
      </c>
    </row>
    <row r="30" spans="1:16" ht="13.5" customHeight="1">
      <c r="A30" s="9" t="s">
        <v>11</v>
      </c>
      <c r="B30" s="20" t="s">
        <v>101</v>
      </c>
      <c r="C30" s="39"/>
      <c r="D30" s="39"/>
      <c r="E30" s="39"/>
      <c r="F30" s="39"/>
      <c r="G30" s="39"/>
      <c r="H30" s="40"/>
      <c r="I30" s="40"/>
      <c r="J30" s="40"/>
      <c r="K30" s="40"/>
      <c r="L30" s="40"/>
      <c r="M30" s="40"/>
      <c r="N30" s="40"/>
      <c r="O30" s="40"/>
      <c r="P30" s="570">
        <v>72</v>
      </c>
    </row>
    <row r="31" spans="1:16" ht="13.5" customHeight="1" thickBot="1">
      <c r="A31" s="807" t="s">
        <v>448</v>
      </c>
      <c r="B31" s="808"/>
      <c r="C31" s="322"/>
      <c r="D31" s="322"/>
      <c r="E31" s="322"/>
      <c r="F31" s="322"/>
      <c r="G31" s="322"/>
      <c r="H31" s="461"/>
      <c r="I31" s="455"/>
      <c r="J31" s="461"/>
      <c r="K31" s="461"/>
      <c r="L31" s="461"/>
      <c r="M31" s="455"/>
      <c r="N31" s="461"/>
      <c r="O31" s="455"/>
      <c r="P31" s="570"/>
    </row>
    <row r="32" spans="1:16" ht="13.5" thickBot="1">
      <c r="A32" s="807" t="s">
        <v>65</v>
      </c>
      <c r="B32" s="808"/>
      <c r="C32" s="38"/>
      <c r="D32" s="38"/>
      <c r="E32" s="38"/>
      <c r="F32" s="38"/>
      <c r="G32" s="38"/>
      <c r="H32" s="37"/>
      <c r="I32" s="36"/>
      <c r="J32" s="265"/>
      <c r="K32" s="265"/>
      <c r="L32" s="37"/>
      <c r="M32" s="36"/>
      <c r="N32" s="37"/>
      <c r="O32" s="36"/>
      <c r="P32" s="572">
        <f>P8+P9+P10+P11+P12+P13+P14+P15+P16+P17+P18+P19+P20+P21+P23+P24+P25+P26+P27+P28+P29+P30</f>
        <v>989</v>
      </c>
    </row>
    <row r="33" spans="1:16" ht="18.75" customHeight="1" thickBot="1">
      <c r="A33" s="809" t="s">
        <v>64</v>
      </c>
      <c r="B33" s="810"/>
      <c r="C33" s="35"/>
      <c r="D33" s="35"/>
      <c r="E33" s="35"/>
      <c r="F33" s="35"/>
      <c r="G33" s="35"/>
      <c r="H33" s="33"/>
      <c r="I33" s="34"/>
      <c r="J33" s="266"/>
      <c r="K33" s="266"/>
      <c r="L33" s="33"/>
      <c r="M33" s="34"/>
      <c r="N33" s="33"/>
      <c r="O33" s="34"/>
      <c r="P33" s="183">
        <f>P32+P31</f>
        <v>989</v>
      </c>
    </row>
    <row r="34" spans="1:16">
      <c r="L34" s="32"/>
      <c r="M34" s="32"/>
    </row>
    <row r="35" spans="1:16">
      <c r="J35" s="12"/>
      <c r="L35" s="32">
        <v>720</v>
      </c>
      <c r="M35" s="32">
        <v>612</v>
      </c>
      <c r="P35">
        <f>SUM(L35:O35)</f>
        <v>1332</v>
      </c>
    </row>
    <row r="36" spans="1:16" ht="12.75" hidden="1" customHeight="1">
      <c r="L36" s="32"/>
      <c r="M36" s="32"/>
    </row>
    <row r="37" spans="1:16" ht="2.25" customHeight="1"/>
    <row r="38" spans="1:16" hidden="1"/>
    <row r="39" spans="1:16" hidden="1">
      <c r="A39" s="811" t="s">
        <v>0</v>
      </c>
      <c r="B39" s="811"/>
      <c r="C39" s="811"/>
      <c r="D39" s="811"/>
      <c r="E39" s="811"/>
      <c r="F39" s="811"/>
      <c r="G39" s="811"/>
      <c r="H39" s="811"/>
      <c r="I39" s="811"/>
      <c r="J39" s="378"/>
      <c r="K39" s="378"/>
    </row>
    <row r="40" spans="1:16" hidden="1"/>
    <row r="41" spans="1:16" hidden="1"/>
    <row r="42" spans="1:16" hidden="1"/>
    <row r="43" spans="1:16" hidden="1"/>
    <row r="44" spans="1:16" hidden="1"/>
    <row r="45" spans="1:16" hidden="1"/>
    <row r="46" spans="1:16" hidden="1"/>
    <row r="47" spans="1:16" hidden="1"/>
    <row r="48" spans="1:16" hidden="1"/>
    <row r="49" spans="1:15" hidden="1"/>
    <row r="50" spans="1:15" hidden="1"/>
    <row r="51" spans="1:15" hidden="1"/>
    <row r="52" spans="1:15" hidden="1"/>
    <row r="53" spans="1:15" hidden="1"/>
    <row r="54" spans="1:15" hidden="1"/>
    <row r="55" spans="1:15" hidden="1"/>
    <row r="56" spans="1:15" hidden="1"/>
    <row r="57" spans="1:15" hidden="1"/>
    <row r="58" spans="1:15" hidden="1"/>
    <row r="59" spans="1:15" ht="19.5" hidden="1" customHeight="1"/>
    <row r="60" spans="1:15" ht="331.5" hidden="1" customHeight="1"/>
    <row r="61" spans="1:15" ht="14.25" customHeight="1" thickBot="1"/>
    <row r="62" spans="1:15" ht="19.5" thickBot="1">
      <c r="A62" s="812" t="s">
        <v>466</v>
      </c>
      <c r="B62" s="812"/>
      <c r="C62" s="812"/>
      <c r="D62" s="897"/>
      <c r="E62" s="812"/>
      <c r="F62" s="812"/>
      <c r="G62" s="812"/>
      <c r="H62" s="812"/>
      <c r="I62" s="812"/>
      <c r="J62" s="812"/>
      <c r="K62" s="812"/>
      <c r="L62" s="812"/>
      <c r="M62" s="812"/>
      <c r="N62" s="812"/>
      <c r="O62" s="813"/>
    </row>
    <row r="63" spans="1:15" ht="13.5" customHeight="1" thickBot="1">
      <c r="A63" s="830" t="s">
        <v>63</v>
      </c>
      <c r="B63" s="833" t="s">
        <v>62</v>
      </c>
      <c r="C63" s="919" t="s">
        <v>61</v>
      </c>
      <c r="D63" s="556"/>
      <c r="E63" s="819" t="s">
        <v>454</v>
      </c>
      <c r="F63" s="819"/>
      <c r="G63" s="910"/>
      <c r="H63" s="818" t="s">
        <v>59</v>
      </c>
      <c r="I63" s="819"/>
      <c r="J63" s="819"/>
      <c r="K63" s="819"/>
      <c r="L63" s="819"/>
      <c r="M63" s="819"/>
      <c r="N63" s="819"/>
      <c r="O63" s="820"/>
    </row>
    <row r="64" spans="1:15" ht="13.5" customHeight="1" thickBot="1">
      <c r="A64" s="831"/>
      <c r="B64" s="834"/>
      <c r="C64" s="837"/>
      <c r="D64" s="917" t="s">
        <v>449</v>
      </c>
      <c r="E64" s="853" t="s">
        <v>9</v>
      </c>
      <c r="F64" s="911" t="s">
        <v>450</v>
      </c>
      <c r="G64" s="914" t="s">
        <v>453</v>
      </c>
      <c r="H64" s="909" t="s">
        <v>55</v>
      </c>
      <c r="I64" s="857"/>
      <c r="J64" s="858" t="s">
        <v>54</v>
      </c>
      <c r="K64" s="859"/>
      <c r="L64" s="847" t="s">
        <v>53</v>
      </c>
      <c r="M64" s="848"/>
      <c r="N64" s="847" t="s">
        <v>347</v>
      </c>
      <c r="O64" s="848"/>
    </row>
    <row r="65" spans="1:16" ht="38.25" customHeight="1">
      <c r="A65" s="831"/>
      <c r="B65" s="834"/>
      <c r="C65" s="837"/>
      <c r="D65" s="917"/>
      <c r="E65" s="854"/>
      <c r="F65" s="912"/>
      <c r="G65" s="915"/>
      <c r="H65" s="229" t="s">
        <v>51</v>
      </c>
      <c r="I65" s="230" t="s">
        <v>50</v>
      </c>
      <c r="J65" s="139" t="s">
        <v>49</v>
      </c>
      <c r="K65" s="239" t="s">
        <v>48</v>
      </c>
      <c r="L65" s="139" t="s">
        <v>395</v>
      </c>
      <c r="M65" s="239" t="s">
        <v>430</v>
      </c>
      <c r="N65" s="139" t="s">
        <v>348</v>
      </c>
      <c r="O65" s="239" t="s">
        <v>431</v>
      </c>
    </row>
    <row r="66" spans="1:16" ht="13.5" thickBot="1">
      <c r="A66" s="832"/>
      <c r="B66" s="835"/>
      <c r="C66" s="838"/>
      <c r="D66" s="918"/>
      <c r="E66" s="850"/>
      <c r="F66" s="913"/>
      <c r="G66" s="916"/>
      <c r="H66" s="31" t="s">
        <v>47</v>
      </c>
      <c r="I66" s="231" t="s">
        <v>47</v>
      </c>
      <c r="J66" s="31" t="s">
        <v>47</v>
      </c>
      <c r="K66" s="231" t="s">
        <v>47</v>
      </c>
      <c r="L66" s="31" t="s">
        <v>47</v>
      </c>
      <c r="M66" s="231" t="s">
        <v>47</v>
      </c>
      <c r="N66" s="31" t="s">
        <v>47</v>
      </c>
      <c r="O66" s="231" t="s">
        <v>47</v>
      </c>
    </row>
    <row r="67" spans="1:16">
      <c r="A67" s="30" t="s">
        <v>46</v>
      </c>
      <c r="B67" s="29" t="s">
        <v>45</v>
      </c>
      <c r="C67" s="28" t="s">
        <v>447</v>
      </c>
      <c r="D67" s="27">
        <f>D68+D76+D86</f>
        <v>549</v>
      </c>
      <c r="E67" s="27">
        <f t="shared" ref="E67:O67" si="0">E68+E76+E86</f>
        <v>2052</v>
      </c>
      <c r="F67" s="27">
        <f t="shared" si="0"/>
        <v>0</v>
      </c>
      <c r="G67" s="27">
        <f t="shared" si="0"/>
        <v>0</v>
      </c>
      <c r="H67" s="27">
        <f t="shared" si="0"/>
        <v>255</v>
      </c>
      <c r="I67" s="27">
        <f t="shared" si="0"/>
        <v>302</v>
      </c>
      <c r="J67" s="27">
        <f t="shared" si="0"/>
        <v>255</v>
      </c>
      <c r="K67" s="27">
        <f t="shared" si="0"/>
        <v>286</v>
      </c>
      <c r="L67" s="27">
        <f t="shared" si="0"/>
        <v>0</v>
      </c>
      <c r="M67" s="27">
        <f t="shared" si="0"/>
        <v>0</v>
      </c>
      <c r="N67" s="27">
        <f t="shared" si="0"/>
        <v>0</v>
      </c>
      <c r="O67" s="27">
        <f t="shared" si="0"/>
        <v>0</v>
      </c>
    </row>
    <row r="68" spans="1:16" ht="25.5">
      <c r="A68" s="26" t="s">
        <v>277</v>
      </c>
      <c r="B68" s="25" t="s">
        <v>330</v>
      </c>
      <c r="C68" s="24" t="s">
        <v>463</v>
      </c>
      <c r="D68" s="23">
        <f>D69+D70+D71+D72+D73+D74+D75</f>
        <v>549</v>
      </c>
      <c r="E68" s="23">
        <f t="shared" ref="E68:O68" si="1">E69+E70+E71+E72+E73+E74+E75</f>
        <v>1098</v>
      </c>
      <c r="F68" s="23">
        <f t="shared" si="1"/>
        <v>0</v>
      </c>
      <c r="G68" s="23">
        <f t="shared" si="1"/>
        <v>0</v>
      </c>
      <c r="H68" s="23">
        <f t="shared" si="1"/>
        <v>255</v>
      </c>
      <c r="I68" s="23">
        <f t="shared" si="1"/>
        <v>302</v>
      </c>
      <c r="J68" s="23">
        <f t="shared" si="1"/>
        <v>255</v>
      </c>
      <c r="K68" s="23">
        <f t="shared" si="1"/>
        <v>286</v>
      </c>
      <c r="L68" s="23">
        <f t="shared" si="1"/>
        <v>0</v>
      </c>
      <c r="M68" s="23">
        <f t="shared" si="1"/>
        <v>0</v>
      </c>
      <c r="N68" s="23">
        <f t="shared" si="1"/>
        <v>0</v>
      </c>
      <c r="O68" s="23">
        <f t="shared" si="1"/>
        <v>0</v>
      </c>
      <c r="P68" s="41" t="s">
        <v>268</v>
      </c>
    </row>
    <row r="69" spans="1:16">
      <c r="A69" s="907" t="s">
        <v>278</v>
      </c>
      <c r="B69" s="20" t="s">
        <v>343</v>
      </c>
      <c r="C69" s="109" t="s">
        <v>156</v>
      </c>
      <c r="D69" s="175">
        <v>57</v>
      </c>
      <c r="E69" s="175">
        <f>H69+I69+J69+K69+L69+M69+N69+O69</f>
        <v>114</v>
      </c>
      <c r="F69" s="175"/>
      <c r="G69" s="224"/>
      <c r="H69" s="177">
        <v>23</v>
      </c>
      <c r="I69" s="232">
        <v>21</v>
      </c>
      <c r="J69" s="174">
        <v>34</v>
      </c>
      <c r="K69" s="254">
        <v>36</v>
      </c>
      <c r="L69" s="174"/>
      <c r="M69" s="232"/>
      <c r="N69" s="174"/>
      <c r="O69" s="224"/>
      <c r="P69" s="39"/>
    </row>
    <row r="70" spans="1:16">
      <c r="A70" s="908"/>
      <c r="B70" s="20" t="s">
        <v>344</v>
      </c>
      <c r="C70" s="377"/>
      <c r="D70" s="175">
        <v>85</v>
      </c>
      <c r="E70" s="175">
        <f t="shared" ref="E70:E75" si="2">H70+I70+J70+K70+L70+M70+N70+O70</f>
        <v>171</v>
      </c>
      <c r="F70" s="175"/>
      <c r="G70" s="224"/>
      <c r="H70" s="177">
        <v>38</v>
      </c>
      <c r="I70" s="232">
        <v>63</v>
      </c>
      <c r="J70" s="174">
        <v>34</v>
      </c>
      <c r="K70" s="232">
        <v>36</v>
      </c>
      <c r="L70" s="174"/>
      <c r="M70" s="232"/>
      <c r="N70" s="174"/>
      <c r="O70" s="224"/>
      <c r="P70" s="39"/>
    </row>
    <row r="71" spans="1:16">
      <c r="A71" s="195" t="s">
        <v>279</v>
      </c>
      <c r="B71" s="20" t="s">
        <v>42</v>
      </c>
      <c r="C71" s="109" t="s">
        <v>422</v>
      </c>
      <c r="D71" s="175">
        <v>86</v>
      </c>
      <c r="E71" s="175">
        <f t="shared" si="2"/>
        <v>171</v>
      </c>
      <c r="F71" s="175"/>
      <c r="G71" s="224"/>
      <c r="H71" s="177">
        <v>41</v>
      </c>
      <c r="I71" s="232">
        <v>42</v>
      </c>
      <c r="J71" s="174">
        <v>34</v>
      </c>
      <c r="K71" s="257">
        <v>54</v>
      </c>
      <c r="L71" s="174"/>
      <c r="M71" s="232"/>
      <c r="N71" s="174"/>
      <c r="O71" s="224"/>
      <c r="P71" s="39"/>
    </row>
    <row r="72" spans="1:16">
      <c r="A72" s="195" t="s">
        <v>280</v>
      </c>
      <c r="B72" s="8" t="s">
        <v>325</v>
      </c>
      <c r="C72" s="109" t="s">
        <v>156</v>
      </c>
      <c r="D72" s="175">
        <v>114</v>
      </c>
      <c r="E72" s="175">
        <f t="shared" si="2"/>
        <v>228</v>
      </c>
      <c r="F72" s="175"/>
      <c r="G72" s="247"/>
      <c r="H72" s="177">
        <v>51</v>
      </c>
      <c r="I72" s="232">
        <v>63</v>
      </c>
      <c r="J72" s="174">
        <v>42</v>
      </c>
      <c r="K72" s="254">
        <v>72</v>
      </c>
      <c r="L72" s="174"/>
      <c r="M72" s="232"/>
      <c r="N72" s="174"/>
      <c r="O72" s="224"/>
      <c r="P72" s="39"/>
    </row>
    <row r="73" spans="1:16">
      <c r="A73" s="195" t="s">
        <v>281</v>
      </c>
      <c r="B73" s="20" t="s">
        <v>41</v>
      </c>
      <c r="C73" s="109" t="s">
        <v>422</v>
      </c>
      <c r="D73" s="175">
        <v>85</v>
      </c>
      <c r="E73" s="175">
        <f t="shared" si="2"/>
        <v>171</v>
      </c>
      <c r="F73" s="175"/>
      <c r="G73" s="247"/>
      <c r="H73" s="177">
        <v>51</v>
      </c>
      <c r="I73" s="232">
        <v>42</v>
      </c>
      <c r="J73" s="174">
        <v>43</v>
      </c>
      <c r="K73" s="255">
        <v>35</v>
      </c>
      <c r="L73" s="174"/>
      <c r="M73" s="232"/>
      <c r="N73" s="174"/>
      <c r="O73" s="224"/>
      <c r="P73" s="39"/>
    </row>
    <row r="74" spans="1:16">
      <c r="A74" s="195" t="s">
        <v>282</v>
      </c>
      <c r="B74" s="20" t="s">
        <v>10</v>
      </c>
      <c r="C74" s="109" t="s">
        <v>422</v>
      </c>
      <c r="D74" s="175">
        <v>86</v>
      </c>
      <c r="E74" s="175">
        <f t="shared" si="2"/>
        <v>171</v>
      </c>
      <c r="F74" s="175"/>
      <c r="G74" s="224"/>
      <c r="H74" s="177">
        <v>34</v>
      </c>
      <c r="I74" s="232">
        <v>50</v>
      </c>
      <c r="J74" s="174">
        <v>34</v>
      </c>
      <c r="K74" s="255">
        <v>53</v>
      </c>
      <c r="L74" s="174"/>
      <c r="M74" s="232"/>
      <c r="N74" s="174"/>
      <c r="O74" s="224"/>
      <c r="P74" s="39"/>
    </row>
    <row r="75" spans="1:16">
      <c r="A75" s="195" t="s">
        <v>283</v>
      </c>
      <c r="B75" s="20" t="s">
        <v>39</v>
      </c>
      <c r="C75" s="109" t="s">
        <v>422</v>
      </c>
      <c r="D75" s="175">
        <v>36</v>
      </c>
      <c r="E75" s="175">
        <f t="shared" si="2"/>
        <v>72</v>
      </c>
      <c r="F75" s="175"/>
      <c r="G75" s="224"/>
      <c r="H75" s="177">
        <v>17</v>
      </c>
      <c r="I75" s="232">
        <v>21</v>
      </c>
      <c r="J75" s="253">
        <v>34</v>
      </c>
      <c r="K75" s="232"/>
      <c r="L75" s="174"/>
      <c r="M75" s="232"/>
      <c r="N75" s="174"/>
      <c r="O75" s="224"/>
      <c r="P75" s="39"/>
    </row>
    <row r="76" spans="1:16">
      <c r="A76" s="26" t="s">
        <v>277</v>
      </c>
      <c r="B76" s="25" t="s">
        <v>329</v>
      </c>
      <c r="C76" s="24" t="s">
        <v>464</v>
      </c>
      <c r="D76" s="218"/>
      <c r="E76" s="218">
        <f t="shared" ref="E76:G76" si="3">E77+E78+E79+E80+E81+E82+E83+E84+E85</f>
        <v>774</v>
      </c>
      <c r="F76" s="218">
        <f t="shared" si="3"/>
        <v>0</v>
      </c>
      <c r="G76" s="218">
        <f t="shared" si="3"/>
        <v>0</v>
      </c>
      <c r="H76" s="218"/>
      <c r="I76" s="218"/>
      <c r="J76" s="218"/>
      <c r="K76" s="218"/>
      <c r="L76" s="218"/>
      <c r="M76" s="218"/>
      <c r="N76" s="218"/>
      <c r="O76" s="218"/>
      <c r="P76" s="39"/>
    </row>
    <row r="77" spans="1:16">
      <c r="A77" s="195" t="s">
        <v>284</v>
      </c>
      <c r="B77" s="20" t="s">
        <v>345</v>
      </c>
      <c r="C77" s="196" t="s">
        <v>422</v>
      </c>
      <c r="D77" s="175">
        <v>54</v>
      </c>
      <c r="E77" s="175">
        <f>H77+I77+J77+K77+L77+M77+N77+O77</f>
        <v>108</v>
      </c>
      <c r="F77" s="175"/>
      <c r="G77" s="224"/>
      <c r="H77" s="177">
        <v>34</v>
      </c>
      <c r="I77" s="232">
        <v>42</v>
      </c>
      <c r="J77" s="296">
        <v>32</v>
      </c>
      <c r="K77" s="604"/>
      <c r="L77" s="174"/>
      <c r="M77" s="232"/>
      <c r="N77" s="174"/>
      <c r="O77" s="224"/>
      <c r="P77" s="39"/>
    </row>
    <row r="78" spans="1:16">
      <c r="A78" s="195" t="s">
        <v>286</v>
      </c>
      <c r="B78" s="9" t="s">
        <v>285</v>
      </c>
      <c r="C78" s="196" t="s">
        <v>422</v>
      </c>
      <c r="D78" s="175">
        <v>54</v>
      </c>
      <c r="E78" s="175">
        <f t="shared" ref="E78:E85" si="4">H78+I78+J78+K78+L78+M78+N78+O78</f>
        <v>108</v>
      </c>
      <c r="F78" s="175"/>
      <c r="G78" s="247"/>
      <c r="H78" s="177">
        <v>34</v>
      </c>
      <c r="I78" s="232">
        <v>42</v>
      </c>
      <c r="J78" s="296">
        <v>32</v>
      </c>
      <c r="K78" s="604"/>
      <c r="L78" s="174"/>
      <c r="M78" s="232"/>
      <c r="N78" s="174"/>
      <c r="O78" s="224"/>
      <c r="P78" s="39"/>
    </row>
    <row r="79" spans="1:16">
      <c r="A79" s="195" t="s">
        <v>288</v>
      </c>
      <c r="B79" s="268" t="s">
        <v>287</v>
      </c>
      <c r="C79" s="453" t="s">
        <v>156</v>
      </c>
      <c r="D79" s="175">
        <v>85</v>
      </c>
      <c r="E79" s="175">
        <f t="shared" si="4"/>
        <v>171</v>
      </c>
      <c r="F79" s="175"/>
      <c r="G79" s="224"/>
      <c r="H79" s="177">
        <v>34</v>
      </c>
      <c r="I79" s="233">
        <v>33</v>
      </c>
      <c r="J79" s="177">
        <v>68</v>
      </c>
      <c r="K79" s="554">
        <v>36</v>
      </c>
      <c r="L79" s="177"/>
      <c r="M79" s="233"/>
      <c r="N79" s="177"/>
      <c r="O79" s="225"/>
      <c r="P79" s="551"/>
    </row>
    <row r="80" spans="1:16" ht="15">
      <c r="A80" s="821" t="s">
        <v>291</v>
      </c>
      <c r="B80" s="20" t="s">
        <v>379</v>
      </c>
      <c r="C80" s="824" t="s">
        <v>422</v>
      </c>
      <c r="D80" s="176">
        <v>49</v>
      </c>
      <c r="E80" s="175">
        <f t="shared" si="4"/>
        <v>98</v>
      </c>
      <c r="F80" s="175"/>
      <c r="G80" s="225"/>
      <c r="H80" s="177">
        <v>34</v>
      </c>
      <c r="I80" s="233">
        <v>64</v>
      </c>
      <c r="J80" s="177"/>
      <c r="K80" s="233"/>
      <c r="L80" s="177"/>
      <c r="M80" s="233"/>
      <c r="N80" s="177"/>
      <c r="O80" s="225"/>
      <c r="P80" s="551"/>
    </row>
    <row r="81" spans="1:16" ht="15.75">
      <c r="A81" s="822"/>
      <c r="B81" s="20" t="s">
        <v>289</v>
      </c>
      <c r="C81" s="825"/>
      <c r="D81" s="176">
        <v>18</v>
      </c>
      <c r="E81" s="175">
        <f t="shared" si="4"/>
        <v>35</v>
      </c>
      <c r="F81" s="175"/>
      <c r="G81" s="225"/>
      <c r="H81" s="177"/>
      <c r="I81" s="233"/>
      <c r="J81" s="177">
        <v>35</v>
      </c>
      <c r="K81" s="233"/>
      <c r="L81" s="177"/>
      <c r="M81" s="233"/>
      <c r="N81" s="177"/>
      <c r="O81" s="225"/>
      <c r="P81" s="551"/>
    </row>
    <row r="82" spans="1:16" ht="15.75">
      <c r="A82" s="823"/>
      <c r="B82" s="20" t="s">
        <v>290</v>
      </c>
      <c r="C82" s="826"/>
      <c r="D82" s="176">
        <v>19</v>
      </c>
      <c r="E82" s="175">
        <f t="shared" si="4"/>
        <v>38</v>
      </c>
      <c r="F82" s="175"/>
      <c r="G82" s="225"/>
      <c r="H82" s="177"/>
      <c r="I82" s="233"/>
      <c r="J82" s="177"/>
      <c r="K82" s="256">
        <v>38</v>
      </c>
      <c r="L82" s="177"/>
      <c r="M82" s="233"/>
      <c r="N82" s="177"/>
      <c r="O82" s="225"/>
      <c r="P82" s="551"/>
    </row>
    <row r="83" spans="1:16">
      <c r="A83" s="195" t="s">
        <v>294</v>
      </c>
      <c r="B83" s="12" t="s">
        <v>293</v>
      </c>
      <c r="C83" s="196" t="s">
        <v>422</v>
      </c>
      <c r="D83" s="176">
        <v>36</v>
      </c>
      <c r="E83" s="175">
        <f t="shared" si="4"/>
        <v>72</v>
      </c>
      <c r="F83" s="175"/>
      <c r="G83" s="225"/>
      <c r="H83" s="177">
        <v>51</v>
      </c>
      <c r="I83" s="301">
        <v>21</v>
      </c>
      <c r="J83" s="288"/>
      <c r="K83" s="256"/>
      <c r="L83" s="177"/>
      <c r="M83" s="233"/>
      <c r="N83" s="177"/>
      <c r="O83" s="225"/>
      <c r="P83" s="551"/>
    </row>
    <row r="84" spans="1:16">
      <c r="A84" s="195" t="s">
        <v>295</v>
      </c>
      <c r="B84" s="20" t="s">
        <v>40</v>
      </c>
      <c r="C84" s="196" t="s">
        <v>422</v>
      </c>
      <c r="D84" s="175">
        <v>36</v>
      </c>
      <c r="E84" s="175">
        <f t="shared" si="4"/>
        <v>72</v>
      </c>
      <c r="F84" s="175"/>
      <c r="G84" s="224"/>
      <c r="H84" s="568"/>
      <c r="I84" s="301"/>
      <c r="J84" s="177"/>
      <c r="K84" s="256"/>
      <c r="L84" s="177">
        <v>32</v>
      </c>
      <c r="M84" s="301">
        <v>40</v>
      </c>
      <c r="N84" s="177"/>
      <c r="O84" s="225"/>
      <c r="P84" s="551"/>
    </row>
    <row r="85" spans="1:16">
      <c r="A85" s="195" t="s">
        <v>296</v>
      </c>
      <c r="B85" s="20" t="s">
        <v>292</v>
      </c>
      <c r="C85" s="196" t="s">
        <v>422</v>
      </c>
      <c r="D85" s="175">
        <v>36</v>
      </c>
      <c r="E85" s="175">
        <f t="shared" si="4"/>
        <v>72</v>
      </c>
      <c r="F85" s="175"/>
      <c r="G85" s="224"/>
      <c r="H85" s="177"/>
      <c r="I85" s="255"/>
      <c r="J85" s="296">
        <v>72</v>
      </c>
      <c r="K85" s="257"/>
      <c r="L85" s="174"/>
      <c r="M85" s="232"/>
      <c r="N85" s="174"/>
      <c r="O85" s="224"/>
      <c r="P85" s="39"/>
    </row>
    <row r="86" spans="1:16">
      <c r="A86" s="26" t="s">
        <v>319</v>
      </c>
      <c r="B86" s="25" t="s">
        <v>331</v>
      </c>
      <c r="C86" s="24" t="s">
        <v>465</v>
      </c>
      <c r="D86" s="168"/>
      <c r="E86" s="168">
        <f t="shared" ref="E86:G86" si="5">E87+E88+E89+E90</f>
        <v>180</v>
      </c>
      <c r="F86" s="168">
        <f t="shared" si="5"/>
        <v>0</v>
      </c>
      <c r="G86" s="168">
        <f t="shared" si="5"/>
        <v>0</v>
      </c>
      <c r="H86" s="168"/>
      <c r="I86" s="168"/>
      <c r="J86" s="168"/>
      <c r="K86" s="168"/>
      <c r="L86" s="168"/>
      <c r="M86" s="168"/>
      <c r="N86" s="168"/>
      <c r="O86" s="168"/>
      <c r="P86" s="459"/>
    </row>
    <row r="87" spans="1:16">
      <c r="A87" s="214" t="s">
        <v>328</v>
      </c>
      <c r="B87" s="612" t="s">
        <v>321</v>
      </c>
      <c r="C87" s="603" t="s">
        <v>422</v>
      </c>
      <c r="D87" s="175">
        <v>25</v>
      </c>
      <c r="E87" s="175">
        <f>H87+I87+J87+K87+L87+M87+N87+O87</f>
        <v>51</v>
      </c>
      <c r="F87" s="175"/>
      <c r="G87" s="224"/>
      <c r="H87" s="295">
        <v>51</v>
      </c>
      <c r="I87" s="257"/>
      <c r="J87" s="174"/>
      <c r="K87" s="233"/>
      <c r="L87" s="290"/>
      <c r="M87" s="289"/>
      <c r="N87" s="290"/>
      <c r="O87" s="306"/>
      <c r="P87" s="39"/>
    </row>
    <row r="88" spans="1:16">
      <c r="A88" s="214" t="s">
        <v>323</v>
      </c>
      <c r="B88" s="612" t="s">
        <v>322</v>
      </c>
      <c r="C88" s="603" t="s">
        <v>422</v>
      </c>
      <c r="D88" s="175">
        <v>21</v>
      </c>
      <c r="E88" s="175">
        <f t="shared" ref="E88:E90" si="6">H88+I88+J88+K88+L88+M88+N88+O88</f>
        <v>42</v>
      </c>
      <c r="F88" s="175"/>
      <c r="G88" s="224"/>
      <c r="H88" s="569"/>
      <c r="I88" s="257">
        <v>42</v>
      </c>
      <c r="J88" s="174"/>
      <c r="K88" s="233"/>
      <c r="L88" s="177"/>
      <c r="M88" s="233"/>
      <c r="N88" s="177"/>
      <c r="O88" s="225"/>
      <c r="P88" s="39"/>
    </row>
    <row r="89" spans="1:16">
      <c r="A89" s="214" t="s">
        <v>332</v>
      </c>
      <c r="B89" s="270" t="s">
        <v>455</v>
      </c>
      <c r="C89" s="603" t="s">
        <v>422</v>
      </c>
      <c r="D89" s="175">
        <v>20</v>
      </c>
      <c r="E89" s="175">
        <f t="shared" si="6"/>
        <v>39</v>
      </c>
      <c r="F89" s="175"/>
      <c r="G89" s="224"/>
      <c r="H89" s="177"/>
      <c r="I89" s="257"/>
      <c r="J89" s="174"/>
      <c r="K89" s="233"/>
      <c r="L89" s="289">
        <v>39</v>
      </c>
      <c r="M89" s="233"/>
      <c r="N89" s="289"/>
      <c r="O89" s="225"/>
      <c r="P89" s="39"/>
    </row>
    <row r="90" spans="1:16">
      <c r="A90" s="214" t="s">
        <v>333</v>
      </c>
      <c r="B90" s="613" t="s">
        <v>271</v>
      </c>
      <c r="C90" s="603" t="s">
        <v>422</v>
      </c>
      <c r="D90" s="175">
        <v>24</v>
      </c>
      <c r="E90" s="175">
        <f t="shared" si="6"/>
        <v>48</v>
      </c>
      <c r="F90" s="175"/>
      <c r="G90" s="224"/>
      <c r="H90" s="177"/>
      <c r="I90" s="257"/>
      <c r="J90" s="174"/>
      <c r="K90" s="301"/>
      <c r="L90" s="289"/>
      <c r="M90" s="301">
        <v>48</v>
      </c>
      <c r="N90" s="289"/>
      <c r="O90" s="225"/>
      <c r="P90" s="39"/>
    </row>
    <row r="91" spans="1:16">
      <c r="A91" s="22" t="s">
        <v>38</v>
      </c>
      <c r="B91" s="21" t="s">
        <v>297</v>
      </c>
      <c r="C91" s="219" t="s">
        <v>462</v>
      </c>
      <c r="D91" s="220"/>
      <c r="E91" s="220">
        <f t="shared" ref="E91:G91" si="7">E92+E93+E94+E95+E96+E97+E98+E99+E100</f>
        <v>417</v>
      </c>
      <c r="F91" s="220">
        <f t="shared" si="7"/>
        <v>68</v>
      </c>
      <c r="G91" s="220">
        <f t="shared" si="7"/>
        <v>0</v>
      </c>
      <c r="H91" s="220"/>
      <c r="I91" s="220"/>
      <c r="J91" s="220"/>
      <c r="K91" s="220"/>
      <c r="L91" s="220"/>
      <c r="M91" s="220"/>
      <c r="N91" s="220"/>
      <c r="O91" s="220"/>
      <c r="P91" s="39"/>
    </row>
    <row r="92" spans="1:16">
      <c r="A92" s="17" t="s">
        <v>73</v>
      </c>
      <c r="B92" s="270" t="s">
        <v>355</v>
      </c>
      <c r="C92" s="603" t="s">
        <v>422</v>
      </c>
      <c r="D92" s="179"/>
      <c r="E92" s="175">
        <f>H92+I92+J92+K92+L92+M92+N92+O92</f>
        <v>47</v>
      </c>
      <c r="F92" s="175">
        <v>8</v>
      </c>
      <c r="G92" s="247"/>
      <c r="H92" s="177">
        <v>26</v>
      </c>
      <c r="I92" s="256">
        <v>21</v>
      </c>
      <c r="J92" s="177"/>
      <c r="K92" s="233"/>
      <c r="L92" s="177"/>
      <c r="M92" s="233"/>
      <c r="N92" s="177"/>
      <c r="O92" s="225"/>
      <c r="P92" s="551">
        <v>11</v>
      </c>
    </row>
    <row r="93" spans="1:16">
      <c r="A93" s="17" t="s">
        <v>71</v>
      </c>
      <c r="B93" s="270" t="s">
        <v>356</v>
      </c>
      <c r="C93" s="603" t="s">
        <v>422</v>
      </c>
      <c r="D93" s="179"/>
      <c r="E93" s="175">
        <f t="shared" ref="E93:E100" si="8">H93+I93+J93+K93+L93+M93+N93+O93</f>
        <v>46</v>
      </c>
      <c r="F93" s="175">
        <v>8</v>
      </c>
      <c r="G93" s="224"/>
      <c r="H93" s="177">
        <v>25</v>
      </c>
      <c r="I93" s="256">
        <v>21</v>
      </c>
      <c r="J93" s="177"/>
      <c r="K93" s="233"/>
      <c r="L93" s="177"/>
      <c r="M93" s="233"/>
      <c r="N93" s="177"/>
      <c r="O93" s="225"/>
      <c r="P93" s="551">
        <v>10</v>
      </c>
    </row>
    <row r="94" spans="1:16">
      <c r="A94" s="17" t="s">
        <v>70</v>
      </c>
      <c r="B94" s="614" t="s">
        <v>69</v>
      </c>
      <c r="C94" s="603" t="s">
        <v>422</v>
      </c>
      <c r="D94" s="179"/>
      <c r="E94" s="175">
        <f t="shared" si="8"/>
        <v>44</v>
      </c>
      <c r="F94" s="175">
        <v>8</v>
      </c>
      <c r="G94" s="224"/>
      <c r="H94" s="177"/>
      <c r="I94" s="301"/>
      <c r="J94" s="295">
        <v>44</v>
      </c>
      <c r="K94" s="256"/>
      <c r="L94" s="177"/>
      <c r="M94" s="233"/>
      <c r="N94" s="177"/>
      <c r="O94" s="225"/>
      <c r="P94" s="551">
        <v>8</v>
      </c>
    </row>
    <row r="95" spans="1:16">
      <c r="A95" s="17" t="s">
        <v>68</v>
      </c>
      <c r="B95" s="270" t="s">
        <v>380</v>
      </c>
      <c r="C95" s="603" t="s">
        <v>422</v>
      </c>
      <c r="D95" s="179"/>
      <c r="E95" s="175">
        <f t="shared" si="8"/>
        <v>48</v>
      </c>
      <c r="F95" s="175">
        <v>8</v>
      </c>
      <c r="G95" s="224"/>
      <c r="H95" s="177"/>
      <c r="I95" s="233"/>
      <c r="J95" s="177"/>
      <c r="K95" s="301"/>
      <c r="L95" s="290"/>
      <c r="M95" s="301"/>
      <c r="N95" s="289">
        <v>48</v>
      </c>
      <c r="O95" s="552"/>
      <c r="P95" s="551">
        <v>12</v>
      </c>
    </row>
    <row r="96" spans="1:16">
      <c r="A96" s="17" t="s">
        <v>66</v>
      </c>
      <c r="B96" s="270" t="s">
        <v>237</v>
      </c>
      <c r="C96" s="603" t="s">
        <v>422</v>
      </c>
      <c r="D96" s="179"/>
      <c r="E96" s="175">
        <f t="shared" si="8"/>
        <v>42</v>
      </c>
      <c r="F96" s="175">
        <v>8</v>
      </c>
      <c r="G96" s="224"/>
      <c r="H96" s="177"/>
      <c r="I96" s="301"/>
      <c r="J96" s="295">
        <v>42</v>
      </c>
      <c r="K96" s="233"/>
      <c r="L96" s="290"/>
      <c r="M96" s="301"/>
      <c r="N96" s="290"/>
      <c r="O96" s="552"/>
      <c r="P96" s="551">
        <v>10</v>
      </c>
    </row>
    <row r="97" spans="1:16">
      <c r="A97" s="17" t="s">
        <v>381</v>
      </c>
      <c r="B97" s="270" t="s">
        <v>372</v>
      </c>
      <c r="C97" s="603" t="s">
        <v>422</v>
      </c>
      <c r="D97" s="179"/>
      <c r="E97" s="175">
        <f t="shared" si="8"/>
        <v>48</v>
      </c>
      <c r="F97" s="175">
        <v>8</v>
      </c>
      <c r="G97" s="224"/>
      <c r="H97" s="177"/>
      <c r="I97" s="233"/>
      <c r="J97" s="177"/>
      <c r="K97" s="553"/>
      <c r="L97" s="289"/>
      <c r="M97" s="301">
        <v>48</v>
      </c>
      <c r="N97" s="290"/>
      <c r="O97" s="552"/>
      <c r="P97" s="551">
        <v>12</v>
      </c>
    </row>
    <row r="98" spans="1:16">
      <c r="A98" s="17" t="s">
        <v>382</v>
      </c>
      <c r="B98" s="270" t="s">
        <v>363</v>
      </c>
      <c r="C98" s="603" t="s">
        <v>422</v>
      </c>
      <c r="D98" s="179"/>
      <c r="E98" s="175">
        <f t="shared" si="8"/>
        <v>53</v>
      </c>
      <c r="F98" s="175">
        <v>10</v>
      </c>
      <c r="G98" s="224"/>
      <c r="H98" s="177"/>
      <c r="I98" s="233"/>
      <c r="J98" s="177"/>
      <c r="K98" s="233"/>
      <c r="L98" s="290">
        <v>16</v>
      </c>
      <c r="M98" s="233">
        <v>16</v>
      </c>
      <c r="N98" s="290">
        <v>12</v>
      </c>
      <c r="O98" s="552">
        <v>9</v>
      </c>
      <c r="P98" s="551">
        <v>17</v>
      </c>
    </row>
    <row r="99" spans="1:16">
      <c r="A99" s="17" t="s">
        <v>383</v>
      </c>
      <c r="B99" s="270" t="s">
        <v>36</v>
      </c>
      <c r="C99" s="110" t="s">
        <v>156</v>
      </c>
      <c r="D99" s="179"/>
      <c r="E99" s="175">
        <f t="shared" si="8"/>
        <v>36</v>
      </c>
      <c r="F99" s="175"/>
      <c r="G99" s="224"/>
      <c r="H99" s="177"/>
      <c r="I99" s="233"/>
      <c r="J99" s="177"/>
      <c r="K99" s="553">
        <v>36</v>
      </c>
      <c r="L99" s="290"/>
      <c r="M99" s="301"/>
      <c r="N99" s="290"/>
      <c r="O99" s="552"/>
      <c r="P99" s="551"/>
    </row>
    <row r="100" spans="1:16">
      <c r="A100" s="17" t="s">
        <v>384</v>
      </c>
      <c r="B100" s="352" t="s">
        <v>385</v>
      </c>
      <c r="C100" s="603" t="s">
        <v>422</v>
      </c>
      <c r="D100" s="179"/>
      <c r="E100" s="175">
        <f t="shared" si="8"/>
        <v>53</v>
      </c>
      <c r="F100" s="175">
        <v>10</v>
      </c>
      <c r="G100" s="224"/>
      <c r="H100" s="177"/>
      <c r="I100" s="233"/>
      <c r="J100" s="177"/>
      <c r="K100" s="554"/>
      <c r="L100" s="177">
        <v>16</v>
      </c>
      <c r="M100" s="233">
        <v>16</v>
      </c>
      <c r="N100" s="177">
        <v>12</v>
      </c>
      <c r="O100" s="552">
        <v>9</v>
      </c>
      <c r="P100" s="551">
        <v>13</v>
      </c>
    </row>
    <row r="101" spans="1:16">
      <c r="A101" s="19" t="s">
        <v>35</v>
      </c>
      <c r="B101" s="18" t="s">
        <v>298</v>
      </c>
      <c r="C101" s="221" t="s">
        <v>461</v>
      </c>
      <c r="D101" s="222"/>
      <c r="E101" s="222">
        <f t="shared" ref="E101:O101" si="9">E102+E103+E104+E105+E106+E107</f>
        <v>246</v>
      </c>
      <c r="F101" s="222">
        <f t="shared" si="9"/>
        <v>42</v>
      </c>
      <c r="G101" s="222">
        <f t="shared" si="9"/>
        <v>0</v>
      </c>
      <c r="H101" s="222">
        <f t="shared" si="9"/>
        <v>36</v>
      </c>
      <c r="I101" s="222">
        <f t="shared" si="9"/>
        <v>0</v>
      </c>
      <c r="J101" s="222">
        <f t="shared" si="9"/>
        <v>0</v>
      </c>
      <c r="K101" s="222">
        <f t="shared" si="9"/>
        <v>0</v>
      </c>
      <c r="L101" s="222">
        <f t="shared" si="9"/>
        <v>96</v>
      </c>
      <c r="M101" s="222">
        <f t="shared" si="9"/>
        <v>0</v>
      </c>
      <c r="N101" s="222">
        <f t="shared" si="9"/>
        <v>60</v>
      </c>
      <c r="O101" s="222">
        <f t="shared" si="9"/>
        <v>54</v>
      </c>
      <c r="P101" s="39"/>
    </row>
    <row r="102" spans="1:16">
      <c r="A102" s="17" t="s">
        <v>34</v>
      </c>
      <c r="B102" s="8" t="s">
        <v>436</v>
      </c>
      <c r="C102" s="603" t="s">
        <v>422</v>
      </c>
      <c r="D102" s="192"/>
      <c r="E102" s="180">
        <f>H102+I102+J102+K102+L102+M102+N102+O102</f>
        <v>36</v>
      </c>
      <c r="F102" s="180">
        <v>6</v>
      </c>
      <c r="G102" s="180"/>
      <c r="H102" s="555">
        <v>36</v>
      </c>
      <c r="I102" s="555"/>
      <c r="J102" s="180"/>
      <c r="K102" s="292"/>
      <c r="L102" s="292"/>
      <c r="M102" s="293"/>
      <c r="N102" s="292"/>
      <c r="O102" s="310"/>
      <c r="P102" s="180">
        <v>36</v>
      </c>
    </row>
    <row r="103" spans="1:16">
      <c r="A103" s="17" t="s">
        <v>269</v>
      </c>
      <c r="B103" s="8" t="s">
        <v>445</v>
      </c>
      <c r="C103" s="603" t="s">
        <v>422</v>
      </c>
      <c r="D103" s="192"/>
      <c r="E103" s="180">
        <f t="shared" ref="E103:E107" si="10">H103+I103+J103+K103+L103+M103+N103+O103</f>
        <v>48</v>
      </c>
      <c r="F103" s="180">
        <v>8</v>
      </c>
      <c r="G103" s="226"/>
      <c r="H103" s="177"/>
      <c r="I103" s="234"/>
      <c r="J103" s="193"/>
      <c r="K103" s="298"/>
      <c r="L103" s="258">
        <v>48</v>
      </c>
      <c r="M103" s="458"/>
      <c r="N103" s="258"/>
      <c r="O103" s="310"/>
      <c r="P103" s="180">
        <v>48</v>
      </c>
    </row>
    <row r="104" spans="1:16">
      <c r="A104" s="17" t="s">
        <v>441</v>
      </c>
      <c r="B104" s="452" t="s">
        <v>446</v>
      </c>
      <c r="C104" s="603" t="s">
        <v>422</v>
      </c>
      <c r="D104" s="192"/>
      <c r="E104" s="180">
        <f t="shared" si="10"/>
        <v>34</v>
      </c>
      <c r="F104" s="180">
        <v>6</v>
      </c>
      <c r="G104" s="180"/>
      <c r="H104" s="176"/>
      <c r="I104" s="180"/>
      <c r="J104" s="180"/>
      <c r="K104" s="292"/>
      <c r="L104" s="292"/>
      <c r="M104" s="293"/>
      <c r="N104" s="180">
        <v>12</v>
      </c>
      <c r="O104" s="292">
        <v>22</v>
      </c>
      <c r="P104" s="180">
        <v>34</v>
      </c>
    </row>
    <row r="105" spans="1:16">
      <c r="A105" s="17" t="s">
        <v>442</v>
      </c>
      <c r="B105" s="452" t="s">
        <v>373</v>
      </c>
      <c r="C105" s="603" t="s">
        <v>422</v>
      </c>
      <c r="D105" s="192"/>
      <c r="E105" s="180">
        <f t="shared" si="10"/>
        <v>45</v>
      </c>
      <c r="F105" s="180">
        <v>8</v>
      </c>
      <c r="G105" s="180"/>
      <c r="H105" s="176"/>
      <c r="I105" s="180"/>
      <c r="J105" s="180"/>
      <c r="K105" s="292"/>
      <c r="L105" s="292"/>
      <c r="M105" s="293"/>
      <c r="N105" s="180">
        <v>36</v>
      </c>
      <c r="O105" s="606">
        <v>9</v>
      </c>
      <c r="P105" s="180">
        <v>45</v>
      </c>
    </row>
    <row r="106" spans="1:16">
      <c r="A106" s="17" t="s">
        <v>443</v>
      </c>
      <c r="B106" s="452" t="s">
        <v>33</v>
      </c>
      <c r="C106" s="603" t="s">
        <v>422</v>
      </c>
      <c r="D106" s="192"/>
      <c r="E106" s="180">
        <f t="shared" si="10"/>
        <v>35</v>
      </c>
      <c r="F106" s="180">
        <v>6</v>
      </c>
      <c r="G106" s="180"/>
      <c r="H106" s="176"/>
      <c r="I106" s="180"/>
      <c r="J106" s="180"/>
      <c r="K106" s="292"/>
      <c r="L106" s="292"/>
      <c r="M106" s="293"/>
      <c r="N106" s="180">
        <v>12</v>
      </c>
      <c r="O106" s="292">
        <v>23</v>
      </c>
      <c r="P106" s="180">
        <v>35</v>
      </c>
    </row>
    <row r="107" spans="1:16">
      <c r="A107" s="17" t="s">
        <v>444</v>
      </c>
      <c r="B107" s="452" t="s">
        <v>459</v>
      </c>
      <c r="C107" s="603" t="s">
        <v>422</v>
      </c>
      <c r="D107" s="192"/>
      <c r="E107" s="180">
        <f t="shared" si="10"/>
        <v>48</v>
      </c>
      <c r="F107" s="180">
        <v>8</v>
      </c>
      <c r="G107" s="180"/>
      <c r="H107" s="176"/>
      <c r="I107" s="180"/>
      <c r="J107" s="180"/>
      <c r="K107" s="292"/>
      <c r="L107" s="292">
        <v>48</v>
      </c>
      <c r="M107" s="293"/>
      <c r="N107" s="292"/>
      <c r="O107" s="292"/>
      <c r="P107" s="180">
        <v>48</v>
      </c>
    </row>
    <row r="108" spans="1:16">
      <c r="A108" s="16" t="s">
        <v>32</v>
      </c>
      <c r="B108" s="15" t="s">
        <v>299</v>
      </c>
      <c r="C108" s="294" t="s">
        <v>433</v>
      </c>
      <c r="D108" s="220"/>
      <c r="E108" s="220">
        <f t="shared" ref="E108:O108" si="11">E109+E115+E120+E125+E130</f>
        <v>2901</v>
      </c>
      <c r="F108" s="220">
        <f t="shared" si="11"/>
        <v>15</v>
      </c>
      <c r="G108" s="220">
        <f t="shared" si="11"/>
        <v>0</v>
      </c>
      <c r="H108" s="220">
        <f t="shared" si="11"/>
        <v>32</v>
      </c>
      <c r="I108" s="220">
        <f t="shared" si="11"/>
        <v>240</v>
      </c>
      <c r="J108" s="220">
        <f t="shared" si="11"/>
        <v>0</v>
      </c>
      <c r="K108" s="220">
        <f t="shared" si="11"/>
        <v>0</v>
      </c>
      <c r="L108" s="220">
        <f t="shared" si="11"/>
        <v>0</v>
      </c>
      <c r="M108" s="220">
        <f t="shared" si="11"/>
        <v>0</v>
      </c>
      <c r="N108" s="220">
        <f t="shared" si="11"/>
        <v>0</v>
      </c>
      <c r="O108" s="220">
        <f t="shared" si="11"/>
        <v>0</v>
      </c>
      <c r="P108" s="39"/>
    </row>
    <row r="109" spans="1:16" ht="27.75" customHeight="1">
      <c r="A109" s="248" t="s">
        <v>30</v>
      </c>
      <c r="B109" s="273" t="s">
        <v>386</v>
      </c>
      <c r="C109" s="223" t="s">
        <v>156</v>
      </c>
      <c r="D109" s="203"/>
      <c r="E109" s="203">
        <f t="shared" ref="E109:O109" si="12">E110+E111+E113+E114</f>
        <v>272</v>
      </c>
      <c r="F109" s="203">
        <f t="shared" si="12"/>
        <v>15</v>
      </c>
      <c r="G109" s="203">
        <f t="shared" si="12"/>
        <v>0</v>
      </c>
      <c r="H109" s="203">
        <f t="shared" si="12"/>
        <v>32</v>
      </c>
      <c r="I109" s="203">
        <f t="shared" si="12"/>
        <v>240</v>
      </c>
      <c r="J109" s="203">
        <f t="shared" si="12"/>
        <v>0</v>
      </c>
      <c r="K109" s="203">
        <f t="shared" si="12"/>
        <v>0</v>
      </c>
      <c r="L109" s="203">
        <f t="shared" si="12"/>
        <v>0</v>
      </c>
      <c r="M109" s="203">
        <f t="shared" si="12"/>
        <v>0</v>
      </c>
      <c r="N109" s="203">
        <f t="shared" si="12"/>
        <v>0</v>
      </c>
      <c r="O109" s="203">
        <f t="shared" si="12"/>
        <v>0</v>
      </c>
      <c r="P109" s="39"/>
    </row>
    <row r="110" spans="1:16" ht="27" customHeight="1">
      <c r="A110" s="17" t="s">
        <v>29</v>
      </c>
      <c r="B110" s="8" t="s">
        <v>358</v>
      </c>
      <c r="C110" s="110"/>
      <c r="D110" s="179"/>
      <c r="E110" s="175">
        <f>H110+I110+J110+K110+L110+M110+N110+O110</f>
        <v>32</v>
      </c>
      <c r="F110" s="175"/>
      <c r="G110" s="224"/>
      <c r="H110" s="177">
        <v>32</v>
      </c>
      <c r="I110" s="232"/>
      <c r="J110" s="177"/>
      <c r="K110" s="233"/>
      <c r="L110" s="177"/>
      <c r="M110" s="233"/>
      <c r="N110" s="177"/>
      <c r="O110" s="225"/>
      <c r="P110" s="551"/>
    </row>
    <row r="111" spans="1:16" ht="24.75" customHeight="1">
      <c r="A111" s="799" t="s">
        <v>357</v>
      </c>
      <c r="B111" s="801" t="s">
        <v>387</v>
      </c>
      <c r="C111" s="839"/>
      <c r="D111" s="841"/>
      <c r="E111" s="843">
        <f>H111+I111+J111+K111+L111+M111+N111+O111</f>
        <v>96</v>
      </c>
      <c r="F111" s="843">
        <v>15</v>
      </c>
      <c r="G111" s="861"/>
      <c r="H111" s="883"/>
      <c r="I111" s="861">
        <v>96</v>
      </c>
      <c r="J111" s="903"/>
      <c r="K111" s="905"/>
      <c r="L111" s="903"/>
      <c r="M111" s="905"/>
      <c r="N111" s="903"/>
      <c r="O111" s="898"/>
      <c r="P111" s="551">
        <v>24</v>
      </c>
    </row>
    <row r="112" spans="1:16" ht="1.5" customHeight="1">
      <c r="A112" s="800"/>
      <c r="B112" s="802"/>
      <c r="C112" s="840"/>
      <c r="D112" s="842"/>
      <c r="E112" s="844"/>
      <c r="F112" s="844"/>
      <c r="G112" s="862"/>
      <c r="H112" s="884"/>
      <c r="I112" s="862"/>
      <c r="J112" s="904"/>
      <c r="K112" s="906"/>
      <c r="L112" s="904"/>
      <c r="M112" s="906"/>
      <c r="N112" s="904"/>
      <c r="O112" s="899"/>
      <c r="P112" s="551"/>
    </row>
    <row r="113" spans="1:16" ht="15.75" customHeight="1">
      <c r="A113" s="17" t="s">
        <v>28</v>
      </c>
      <c r="B113" s="20" t="s">
        <v>338</v>
      </c>
      <c r="C113" s="109"/>
      <c r="D113" s="179"/>
      <c r="E113" s="533">
        <f>H113+I113+J113+K113+L113+M113+N113+O113</f>
        <v>72</v>
      </c>
      <c r="F113" s="175"/>
      <c r="G113" s="224"/>
      <c r="H113" s="290"/>
      <c r="I113" s="232">
        <v>72</v>
      </c>
      <c r="J113" s="174"/>
      <c r="K113" s="232"/>
      <c r="L113" s="174"/>
      <c r="M113" s="232"/>
      <c r="N113" s="174"/>
      <c r="O113" s="224"/>
      <c r="P113" s="39"/>
    </row>
    <row r="114" spans="1:16" ht="17.25" customHeight="1">
      <c r="A114" s="17" t="s">
        <v>27</v>
      </c>
      <c r="B114" s="20" t="s">
        <v>101</v>
      </c>
      <c r="C114" s="109"/>
      <c r="D114" s="179"/>
      <c r="E114" s="533">
        <f>H114+I114+J114+K114+L114+M114+N114+O114</f>
        <v>72</v>
      </c>
      <c r="F114" s="175"/>
      <c r="G114" s="224"/>
      <c r="H114" s="177"/>
      <c r="I114" s="297">
        <v>72</v>
      </c>
      <c r="J114" s="174"/>
      <c r="K114" s="297"/>
      <c r="L114" s="174"/>
      <c r="M114" s="232"/>
      <c r="N114" s="174"/>
      <c r="O114" s="224"/>
      <c r="P114" s="39"/>
    </row>
    <row r="115" spans="1:16" ht="28.5" customHeight="1">
      <c r="A115" s="248" t="s">
        <v>26</v>
      </c>
      <c r="B115" s="273" t="s">
        <v>389</v>
      </c>
      <c r="C115" s="204" t="s">
        <v>156</v>
      </c>
      <c r="D115" s="203"/>
      <c r="E115" s="203">
        <f t="shared" ref="E115:G115" si="13">E116+E117+E118+E119</f>
        <v>920</v>
      </c>
      <c r="F115" s="203"/>
      <c r="G115" s="203">
        <f t="shared" si="13"/>
        <v>0</v>
      </c>
      <c r="H115" s="203"/>
      <c r="I115" s="203"/>
      <c r="J115" s="203"/>
      <c r="K115" s="203"/>
      <c r="L115" s="203"/>
      <c r="M115" s="203"/>
      <c r="N115" s="203"/>
      <c r="O115" s="203"/>
      <c r="P115" s="39"/>
    </row>
    <row r="116" spans="1:16" ht="28.5" customHeight="1">
      <c r="A116" s="17" t="s">
        <v>25</v>
      </c>
      <c r="B116" s="270" t="s">
        <v>361</v>
      </c>
      <c r="C116" s="286"/>
      <c r="D116" s="287"/>
      <c r="E116" s="176">
        <f>H116+I116+J116+K116+L116+M116+N116+O116</f>
        <v>32</v>
      </c>
      <c r="F116" s="176"/>
      <c r="G116" s="225"/>
      <c r="H116" s="177"/>
      <c r="I116" s="233"/>
      <c r="J116" s="177"/>
      <c r="K116" s="233"/>
      <c r="L116" s="177">
        <v>32</v>
      </c>
      <c r="M116" s="233"/>
      <c r="N116" s="177"/>
      <c r="O116" s="225"/>
      <c r="P116" s="551"/>
    </row>
    <row r="117" spans="1:16" ht="25.5" customHeight="1">
      <c r="A117" s="17" t="s">
        <v>360</v>
      </c>
      <c r="B117" s="271" t="s">
        <v>362</v>
      </c>
      <c r="C117" s="194"/>
      <c r="D117" s="287"/>
      <c r="E117" s="176">
        <f t="shared" ref="E117:E119" si="14">H117+I117+J117+K117+L117+M117+N117+O117</f>
        <v>348</v>
      </c>
      <c r="F117" s="176">
        <v>50</v>
      </c>
      <c r="G117" s="226"/>
      <c r="H117" s="177"/>
      <c r="I117" s="259"/>
      <c r="J117" s="193"/>
      <c r="K117" s="234"/>
      <c r="L117" s="177">
        <v>144</v>
      </c>
      <c r="M117" s="233">
        <v>144</v>
      </c>
      <c r="N117" s="177">
        <v>60</v>
      </c>
      <c r="O117" s="225"/>
      <c r="P117" s="551">
        <v>220</v>
      </c>
    </row>
    <row r="118" spans="1:16" ht="12.75" customHeight="1">
      <c r="A118" s="42" t="s">
        <v>24</v>
      </c>
      <c r="B118" s="269" t="s">
        <v>338</v>
      </c>
      <c r="C118" s="109"/>
      <c r="D118" s="287"/>
      <c r="E118" s="176">
        <f t="shared" si="14"/>
        <v>216</v>
      </c>
      <c r="F118" s="176"/>
      <c r="G118" s="226"/>
      <c r="H118" s="177"/>
      <c r="I118" s="234"/>
      <c r="J118" s="193"/>
      <c r="K118" s="234"/>
      <c r="L118" s="193">
        <v>48</v>
      </c>
      <c r="M118" s="234">
        <v>96</v>
      </c>
      <c r="N118" s="193">
        <v>72</v>
      </c>
      <c r="O118" s="226"/>
      <c r="P118" s="39">
        <v>72</v>
      </c>
    </row>
    <row r="119" spans="1:16">
      <c r="A119" s="17" t="s">
        <v>23</v>
      </c>
      <c r="B119" s="20" t="s">
        <v>101</v>
      </c>
      <c r="C119" s="109"/>
      <c r="D119" s="287"/>
      <c r="E119" s="176">
        <f t="shared" si="14"/>
        <v>324</v>
      </c>
      <c r="F119" s="176"/>
      <c r="G119" s="226"/>
      <c r="H119" s="177"/>
      <c r="I119" s="250"/>
      <c r="J119" s="193"/>
      <c r="K119" s="234"/>
      <c r="L119" s="193"/>
      <c r="M119" s="259"/>
      <c r="N119" s="193">
        <v>180</v>
      </c>
      <c r="O119" s="605">
        <v>144</v>
      </c>
      <c r="P119" s="39">
        <v>72</v>
      </c>
    </row>
    <row r="120" spans="1:16" ht="30" customHeight="1">
      <c r="A120" s="11" t="s">
        <v>22</v>
      </c>
      <c r="B120" s="272" t="s">
        <v>365</v>
      </c>
      <c r="C120" s="204" t="s">
        <v>156</v>
      </c>
      <c r="D120" s="205"/>
      <c r="E120" s="205">
        <f t="shared" ref="E120:G120" si="15">E121+E122+E123+E124</f>
        <v>428</v>
      </c>
      <c r="F120" s="205"/>
      <c r="G120" s="205">
        <f t="shared" si="15"/>
        <v>0</v>
      </c>
      <c r="H120" s="205"/>
      <c r="I120" s="205"/>
      <c r="J120" s="205"/>
      <c r="K120" s="205"/>
      <c r="L120" s="205"/>
      <c r="M120" s="205"/>
      <c r="N120" s="205"/>
      <c r="O120" s="205"/>
      <c r="P120" s="39"/>
    </row>
    <row r="121" spans="1:16" ht="27" customHeight="1">
      <c r="A121" s="9" t="s">
        <v>21</v>
      </c>
      <c r="B121" s="8" t="s">
        <v>368</v>
      </c>
      <c r="C121" s="109"/>
      <c r="D121" s="192"/>
      <c r="E121" s="376">
        <f>H121+I121+J121+K121+L121+M121+N121+O121</f>
        <v>32</v>
      </c>
      <c r="F121" s="180"/>
      <c r="G121" s="225"/>
      <c r="H121" s="177"/>
      <c r="I121" s="234"/>
      <c r="J121" s="193">
        <v>32</v>
      </c>
      <c r="K121" s="234"/>
      <c r="L121" s="177"/>
      <c r="M121" s="233"/>
      <c r="N121" s="177"/>
      <c r="O121" s="225"/>
      <c r="P121" s="551"/>
    </row>
    <row r="122" spans="1:16" ht="27" customHeight="1">
      <c r="A122" s="9" t="s">
        <v>366</v>
      </c>
      <c r="B122" s="252" t="s">
        <v>369</v>
      </c>
      <c r="C122" s="109"/>
      <c r="D122" s="192"/>
      <c r="E122" s="533">
        <f t="shared" ref="E122:E124" si="16">H122+I122+J122+K122+L122+M122+N122+O122</f>
        <v>144</v>
      </c>
      <c r="F122" s="180">
        <v>20</v>
      </c>
      <c r="G122" s="225"/>
      <c r="H122" s="177"/>
      <c r="I122" s="234"/>
      <c r="J122" s="260"/>
      <c r="K122" s="234">
        <v>144</v>
      </c>
      <c r="L122" s="177"/>
      <c r="M122" s="233"/>
      <c r="N122" s="177"/>
      <c r="O122" s="225"/>
      <c r="P122" s="551">
        <v>48</v>
      </c>
    </row>
    <row r="123" spans="1:16">
      <c r="A123" s="9" t="s">
        <v>20</v>
      </c>
      <c r="B123" s="20" t="s">
        <v>338</v>
      </c>
      <c r="C123" s="109"/>
      <c r="D123" s="192"/>
      <c r="E123" s="533">
        <f t="shared" si="16"/>
        <v>108</v>
      </c>
      <c r="F123" s="180"/>
      <c r="G123" s="226"/>
      <c r="H123" s="177"/>
      <c r="I123" s="234"/>
      <c r="J123" s="193"/>
      <c r="K123" s="234">
        <v>108</v>
      </c>
      <c r="L123" s="193"/>
      <c r="M123" s="234"/>
      <c r="N123" s="193"/>
      <c r="O123" s="226"/>
      <c r="P123" s="39">
        <v>36</v>
      </c>
    </row>
    <row r="124" spans="1:16">
      <c r="A124" s="9" t="s">
        <v>19</v>
      </c>
      <c r="B124" s="20" t="s">
        <v>101</v>
      </c>
      <c r="C124" s="109"/>
      <c r="D124" s="192"/>
      <c r="E124" s="533">
        <f t="shared" si="16"/>
        <v>144</v>
      </c>
      <c r="F124" s="180"/>
      <c r="G124" s="226"/>
      <c r="H124" s="177"/>
      <c r="I124" s="234"/>
      <c r="J124" s="251"/>
      <c r="K124" s="259">
        <v>144</v>
      </c>
      <c r="L124" s="260"/>
      <c r="M124" s="234"/>
      <c r="N124" s="193"/>
      <c r="O124" s="226"/>
      <c r="P124" s="39">
        <v>36</v>
      </c>
    </row>
    <row r="125" spans="1:16" ht="40.5" customHeight="1">
      <c r="A125" s="11" t="s">
        <v>18</v>
      </c>
      <c r="B125" s="272" t="s">
        <v>370</v>
      </c>
      <c r="C125" s="204" t="s">
        <v>156</v>
      </c>
      <c r="D125" s="205"/>
      <c r="E125" s="205">
        <f t="shared" ref="E125:G125" si="17">E126+E127+E128+E129</f>
        <v>573</v>
      </c>
      <c r="F125" s="205"/>
      <c r="G125" s="205">
        <f t="shared" si="17"/>
        <v>0</v>
      </c>
      <c r="H125" s="205"/>
      <c r="I125" s="205"/>
      <c r="J125" s="205"/>
      <c r="K125" s="205"/>
      <c r="L125" s="205"/>
      <c r="M125" s="205"/>
      <c r="N125" s="205"/>
      <c r="O125" s="205"/>
      <c r="P125" s="39"/>
    </row>
    <row r="126" spans="1:16" ht="27.75" customHeight="1">
      <c r="A126" s="9" t="s">
        <v>17</v>
      </c>
      <c r="B126" s="8" t="s">
        <v>371</v>
      </c>
      <c r="C126" s="109"/>
      <c r="D126" s="192"/>
      <c r="E126" s="533">
        <f>H126+I126+J126+K126+L126+M126+N126+O126</f>
        <v>32</v>
      </c>
      <c r="F126" s="180"/>
      <c r="G126" s="246"/>
      <c r="H126" s="177"/>
      <c r="I126" s="234"/>
      <c r="J126" s="193"/>
      <c r="K126" s="233"/>
      <c r="L126" s="177">
        <v>32</v>
      </c>
      <c r="M126" s="233"/>
      <c r="N126" s="177"/>
      <c r="O126" s="225"/>
      <c r="P126" s="551"/>
    </row>
    <row r="127" spans="1:16" ht="25.5" customHeight="1">
      <c r="A127" s="9" t="s">
        <v>367</v>
      </c>
      <c r="B127" s="8" t="s">
        <v>390</v>
      </c>
      <c r="C127" s="109"/>
      <c r="D127" s="192"/>
      <c r="E127" s="533">
        <f t="shared" ref="E127:E129" si="18">H127+I127+J127+K127+L127+M127+N127+O127</f>
        <v>145</v>
      </c>
      <c r="F127" s="180">
        <v>20</v>
      </c>
      <c r="G127" s="246"/>
      <c r="H127" s="177"/>
      <c r="I127" s="234"/>
      <c r="J127" s="193"/>
      <c r="K127" s="233"/>
      <c r="L127" s="177">
        <v>73</v>
      </c>
      <c r="M127" s="233">
        <v>72</v>
      </c>
      <c r="N127" s="177"/>
      <c r="O127" s="225"/>
      <c r="P127" s="551">
        <v>81</v>
      </c>
    </row>
    <row r="128" spans="1:16">
      <c r="A128" s="9" t="s">
        <v>16</v>
      </c>
      <c r="B128" s="20" t="s">
        <v>338</v>
      </c>
      <c r="C128" s="109"/>
      <c r="D128" s="192"/>
      <c r="E128" s="533">
        <f t="shared" si="18"/>
        <v>144</v>
      </c>
      <c r="F128" s="180"/>
      <c r="G128" s="226"/>
      <c r="H128" s="177"/>
      <c r="I128" s="234"/>
      <c r="J128" s="193"/>
      <c r="K128" s="234"/>
      <c r="L128" s="193">
        <v>48</v>
      </c>
      <c r="M128" s="234">
        <v>96</v>
      </c>
      <c r="N128" s="193"/>
      <c r="O128" s="226"/>
      <c r="P128" s="39">
        <v>36</v>
      </c>
    </row>
    <row r="129" spans="1:18">
      <c r="A129" s="9" t="s">
        <v>15</v>
      </c>
      <c r="B129" s="20" t="s">
        <v>101</v>
      </c>
      <c r="C129" s="109"/>
      <c r="D129" s="192"/>
      <c r="E129" s="533">
        <f t="shared" si="18"/>
        <v>252</v>
      </c>
      <c r="F129" s="180"/>
      <c r="G129" s="226"/>
      <c r="H129" s="177"/>
      <c r="I129" s="234"/>
      <c r="J129" s="193"/>
      <c r="K129" s="234"/>
      <c r="L129" s="251"/>
      <c r="M129" s="259">
        <v>252</v>
      </c>
      <c r="N129" s="299"/>
      <c r="O129" s="226"/>
      <c r="P129" s="39">
        <v>180</v>
      </c>
    </row>
    <row r="130" spans="1:18" ht="39.75" customHeight="1">
      <c r="A130" s="11" t="s">
        <v>14</v>
      </c>
      <c r="B130" s="10" t="s">
        <v>376</v>
      </c>
      <c r="C130" s="204" t="s">
        <v>156</v>
      </c>
      <c r="D130" s="205"/>
      <c r="E130" s="205">
        <f t="shared" ref="E130:G130" si="19">E131+E132+E133+E134</f>
        <v>708</v>
      </c>
      <c r="F130" s="205"/>
      <c r="G130" s="205">
        <f t="shared" si="19"/>
        <v>0</v>
      </c>
      <c r="H130" s="205"/>
      <c r="I130" s="205"/>
      <c r="J130" s="205"/>
      <c r="K130" s="205"/>
      <c r="L130" s="205"/>
      <c r="M130" s="205"/>
      <c r="N130" s="205"/>
      <c r="O130" s="205"/>
      <c r="P130" s="39"/>
    </row>
    <row r="131" spans="1:18" ht="25.5" customHeight="1">
      <c r="A131" s="9" t="s">
        <v>13</v>
      </c>
      <c r="B131" s="8" t="s">
        <v>391</v>
      </c>
      <c r="C131" s="109"/>
      <c r="D131" s="192"/>
      <c r="E131" s="533">
        <f>H131+I131+J131+K131+L131+M131+N131+O131</f>
        <v>32</v>
      </c>
      <c r="F131" s="180"/>
      <c r="G131" s="246"/>
      <c r="H131" s="177"/>
      <c r="I131" s="234"/>
      <c r="J131" s="193"/>
      <c r="K131" s="233"/>
      <c r="L131" s="288"/>
      <c r="M131" s="233"/>
      <c r="N131" s="177">
        <v>32</v>
      </c>
      <c r="O131" s="225"/>
      <c r="P131" s="551"/>
    </row>
    <row r="132" spans="1:18" ht="24.75" customHeight="1">
      <c r="A132" s="9" t="s">
        <v>375</v>
      </c>
      <c r="B132" s="8" t="s">
        <v>392</v>
      </c>
      <c r="C132" s="109"/>
      <c r="D132" s="192"/>
      <c r="E132" s="533">
        <f t="shared" ref="E132:E134" si="20">H132+I132+J132+K132+L132+M132+N132+O132</f>
        <v>208</v>
      </c>
      <c r="F132" s="180">
        <v>30</v>
      </c>
      <c r="G132" s="246"/>
      <c r="H132" s="177"/>
      <c r="I132" s="234"/>
      <c r="J132" s="193"/>
      <c r="K132" s="233"/>
      <c r="L132" s="288"/>
      <c r="M132" s="233"/>
      <c r="N132" s="177">
        <v>64</v>
      </c>
      <c r="O132" s="225">
        <v>144</v>
      </c>
      <c r="P132" s="551">
        <v>80</v>
      </c>
    </row>
    <row r="133" spans="1:18">
      <c r="A133" s="9" t="s">
        <v>12</v>
      </c>
      <c r="B133" s="20" t="s">
        <v>338</v>
      </c>
      <c r="C133" s="109"/>
      <c r="D133" s="192"/>
      <c r="E133" s="533">
        <f t="shared" si="20"/>
        <v>180</v>
      </c>
      <c r="F133" s="180"/>
      <c r="G133" s="226"/>
      <c r="H133" s="177"/>
      <c r="I133" s="234"/>
      <c r="J133" s="193"/>
      <c r="K133" s="233"/>
      <c r="L133" s="177"/>
      <c r="M133" s="233"/>
      <c r="N133" s="177">
        <v>72</v>
      </c>
      <c r="O133" s="225">
        <v>108</v>
      </c>
      <c r="P133" s="39">
        <v>36</v>
      </c>
    </row>
    <row r="134" spans="1:18">
      <c r="A134" s="540" t="s">
        <v>11</v>
      </c>
      <c r="B134" s="615" t="s">
        <v>101</v>
      </c>
      <c r="C134" s="532"/>
      <c r="D134" s="541"/>
      <c r="E134" s="533">
        <f t="shared" si="20"/>
        <v>288</v>
      </c>
      <c r="F134" s="180"/>
      <c r="G134" s="226"/>
      <c r="H134" s="177"/>
      <c r="I134" s="234"/>
      <c r="J134" s="193"/>
      <c r="K134" s="234"/>
      <c r="L134" s="193"/>
      <c r="M134" s="250"/>
      <c r="N134" s="193"/>
      <c r="O134" s="313">
        <v>288</v>
      </c>
      <c r="P134" s="322">
        <v>72</v>
      </c>
    </row>
    <row r="135" spans="1:18">
      <c r="A135" s="545"/>
      <c r="B135" s="550" t="s">
        <v>9</v>
      </c>
      <c r="C135" s="546" t="s">
        <v>460</v>
      </c>
      <c r="D135" s="547"/>
      <c r="E135" s="548">
        <f>E108+E101+E91+E67</f>
        <v>5616</v>
      </c>
      <c r="F135" s="548"/>
      <c r="G135" s="548">
        <f t="shared" ref="G135" si="21">G108+G101+G91+G67</f>
        <v>0</v>
      </c>
      <c r="H135" s="548"/>
      <c r="I135" s="548"/>
      <c r="J135" s="548"/>
      <c r="K135" s="548"/>
      <c r="L135" s="548"/>
      <c r="M135" s="548"/>
      <c r="N135" s="548"/>
      <c r="O135" s="548"/>
      <c r="P135" s="549"/>
    </row>
    <row r="136" spans="1:18">
      <c r="A136" s="540"/>
      <c r="B136" s="544" t="s">
        <v>102</v>
      </c>
      <c r="C136" s="453"/>
      <c r="D136" s="541"/>
      <c r="E136" s="533">
        <v>108</v>
      </c>
      <c r="F136" s="535"/>
      <c r="G136" s="534"/>
      <c r="H136" s="536"/>
      <c r="I136" s="534"/>
      <c r="J136" s="537"/>
      <c r="K136" s="534"/>
      <c r="L136" s="537"/>
      <c r="M136" s="538"/>
      <c r="N136" s="537"/>
      <c r="O136" s="539"/>
      <c r="P136" s="322"/>
    </row>
    <row r="137" spans="1:18">
      <c r="A137" s="9"/>
      <c r="B137" s="9" t="s">
        <v>451</v>
      </c>
      <c r="C137" s="453"/>
      <c r="D137" s="180"/>
      <c r="E137" s="533">
        <v>108</v>
      </c>
      <c r="F137" s="535"/>
      <c r="G137" s="534"/>
      <c r="H137" s="536"/>
      <c r="I137" s="534"/>
      <c r="J137" s="537"/>
      <c r="K137" s="534"/>
      <c r="L137" s="537"/>
      <c r="M137" s="538"/>
      <c r="N137" s="537"/>
      <c r="O137" s="538"/>
      <c r="P137" s="39"/>
    </row>
    <row r="138" spans="1:18">
      <c r="A138" s="9" t="s">
        <v>8</v>
      </c>
      <c r="B138" s="9" t="s">
        <v>452</v>
      </c>
      <c r="C138" s="453"/>
      <c r="D138" s="180"/>
      <c r="E138" s="533">
        <v>72</v>
      </c>
      <c r="F138" s="535"/>
      <c r="G138" s="534"/>
      <c r="H138" s="536"/>
      <c r="I138" s="534"/>
      <c r="J138" s="537"/>
      <c r="K138" s="534"/>
      <c r="L138" s="537"/>
      <c r="M138" s="538"/>
      <c r="N138" s="537"/>
      <c r="O138" s="538"/>
      <c r="P138" s="39"/>
    </row>
    <row r="139" spans="1:18" ht="13.5" thickBot="1">
      <c r="A139" s="900" t="s">
        <v>9</v>
      </c>
      <c r="B139" s="901"/>
      <c r="C139" s="902"/>
      <c r="D139" s="542">
        <f>D67</f>
        <v>549</v>
      </c>
      <c r="E139" s="542">
        <f>E138+E137+E136+E135</f>
        <v>5904</v>
      </c>
      <c r="F139" s="542">
        <f>F132+F131+F127+F126+F122+F121+F117+F116+F111+F110+F107+F106+F105+F104+F103+F102+F100+F99+F98+F97+F96+F95+F94+F93+F92</f>
        <v>245</v>
      </c>
      <c r="G139" s="542">
        <f t="shared" ref="G139" si="22">G138+G137+G136+G135</f>
        <v>0</v>
      </c>
      <c r="H139" s="542"/>
      <c r="I139" s="542"/>
      <c r="J139" s="542"/>
      <c r="K139" s="542"/>
      <c r="L139" s="542"/>
      <c r="M139" s="542"/>
      <c r="N139" s="542"/>
      <c r="O139" s="542"/>
      <c r="P139" s="543">
        <f>SUM(P92:P138)</f>
        <v>1332</v>
      </c>
    </row>
    <row r="140" spans="1:18">
      <c r="A140" s="867"/>
      <c r="B140" s="868"/>
      <c r="C140" s="870"/>
      <c r="D140" s="171"/>
      <c r="E140" s="172"/>
      <c r="F140" s="170"/>
      <c r="G140" s="227"/>
      <c r="H140" s="173"/>
      <c r="I140" s="235"/>
      <c r="J140" s="173"/>
      <c r="K140" s="235"/>
      <c r="L140" s="173"/>
      <c r="M140" s="235"/>
      <c r="N140" s="173"/>
      <c r="O140" s="315"/>
      <c r="P140" s="460"/>
    </row>
    <row r="141" spans="1:18" ht="13.5" thickBot="1">
      <c r="A141" s="7" t="s">
        <v>8</v>
      </c>
      <c r="B141" s="6" t="s">
        <v>7</v>
      </c>
      <c r="C141" s="5"/>
      <c r="D141" s="4"/>
      <c r="E141" s="3"/>
      <c r="F141" s="1"/>
      <c r="G141" s="228"/>
      <c r="H141" s="2"/>
      <c r="I141" s="236"/>
      <c r="J141" s="2"/>
      <c r="K141" s="236"/>
      <c r="L141" s="2"/>
      <c r="M141" s="236"/>
      <c r="N141" s="2"/>
      <c r="O141" s="228"/>
      <c r="P141" s="39"/>
    </row>
    <row r="142" spans="1:18" ht="25.5">
      <c r="A142" s="871" t="s">
        <v>456</v>
      </c>
      <c r="B142" s="872"/>
      <c r="C142" s="872"/>
      <c r="D142" s="872"/>
      <c r="E142" s="873"/>
      <c r="F142" s="880" t="s">
        <v>6</v>
      </c>
      <c r="G142" s="140" t="s">
        <v>5</v>
      </c>
      <c r="H142" s="133">
        <f>H132+H131+H127+H126+H122+H121+H117+H116+H111+H110+H107+H106+H105+H104+H103+H102+H100+H99+H98+H97+H96+H95+H94+H93+H92+H90+H89+H88+H87+H85+H84+H83+H82+H81+H80+H79+H78+H77+H75+H74+H73+H72+H71+H70+H69</f>
        <v>612</v>
      </c>
      <c r="I142" s="133">
        <f t="shared" ref="I142:O142" si="23">I132+I131+I127+I126+I122+I121+I117+I116+I111+I110+I107+I106+I105+I104+I103+I102+I100+I99+I98+I97+I96+I95+I94+I93+I92+I90+I89+I88+I87+I85+I84+I83+I82+I81+I80+I79+I78+I77+I75+I74+I73+I72+I71+I70+I69</f>
        <v>684</v>
      </c>
      <c r="J142" s="133">
        <f t="shared" si="23"/>
        <v>612</v>
      </c>
      <c r="K142" s="133">
        <f t="shared" si="23"/>
        <v>540</v>
      </c>
      <c r="L142" s="133">
        <f t="shared" si="23"/>
        <v>480</v>
      </c>
      <c r="M142" s="133">
        <f t="shared" si="23"/>
        <v>384</v>
      </c>
      <c r="N142" s="133">
        <f t="shared" si="23"/>
        <v>288</v>
      </c>
      <c r="O142" s="133">
        <f t="shared" si="23"/>
        <v>216</v>
      </c>
      <c r="P142" s="320"/>
      <c r="Q142" s="616"/>
      <c r="R142">
        <f>SUM(H142:Q142)</f>
        <v>3816</v>
      </c>
    </row>
    <row r="143" spans="1:18" ht="25.5">
      <c r="A143" s="874"/>
      <c r="B143" s="875"/>
      <c r="C143" s="875"/>
      <c r="D143" s="875"/>
      <c r="E143" s="876"/>
      <c r="F143" s="881"/>
      <c r="G143" s="141" t="s">
        <v>4</v>
      </c>
      <c r="H143" s="134">
        <f>H133+H128+H123+H118+H113</f>
        <v>0</v>
      </c>
      <c r="I143" s="134">
        <f t="shared" ref="I143:O143" si="24">I133+I128+I123+I118+I113</f>
        <v>72</v>
      </c>
      <c r="J143" s="134">
        <f t="shared" si="24"/>
        <v>0</v>
      </c>
      <c r="K143" s="134">
        <f t="shared" si="24"/>
        <v>108</v>
      </c>
      <c r="L143" s="134">
        <f t="shared" si="24"/>
        <v>96</v>
      </c>
      <c r="M143" s="134">
        <f t="shared" si="24"/>
        <v>192</v>
      </c>
      <c r="N143" s="134">
        <f t="shared" si="24"/>
        <v>144</v>
      </c>
      <c r="O143" s="134">
        <f t="shared" si="24"/>
        <v>108</v>
      </c>
      <c r="P143" s="320"/>
      <c r="Q143" s="616"/>
      <c r="R143">
        <f>SUM(H143:Q143)</f>
        <v>720</v>
      </c>
    </row>
    <row r="144" spans="1:18" ht="39" thickBot="1">
      <c r="A144" s="874"/>
      <c r="B144" s="875"/>
      <c r="C144" s="875"/>
      <c r="D144" s="875"/>
      <c r="E144" s="876"/>
      <c r="F144" s="881"/>
      <c r="G144" s="141" t="s">
        <v>3</v>
      </c>
      <c r="H144" s="134">
        <f>H134+H129+H124+H119+H114</f>
        <v>0</v>
      </c>
      <c r="I144" s="134">
        <f t="shared" ref="I144:O144" si="25">I134+I129+I124+I119+I114</f>
        <v>72</v>
      </c>
      <c r="J144" s="134">
        <f t="shared" si="25"/>
        <v>0</v>
      </c>
      <c r="K144" s="134">
        <f t="shared" si="25"/>
        <v>144</v>
      </c>
      <c r="L144" s="134">
        <f t="shared" si="25"/>
        <v>0</v>
      </c>
      <c r="M144" s="134">
        <f t="shared" si="25"/>
        <v>252</v>
      </c>
      <c r="N144" s="134">
        <f t="shared" si="25"/>
        <v>180</v>
      </c>
      <c r="O144" s="134">
        <f t="shared" si="25"/>
        <v>432</v>
      </c>
      <c r="P144" s="323"/>
      <c r="Q144" s="616"/>
      <c r="R144">
        <f>SUM(H144:Q144)</f>
        <v>1080</v>
      </c>
    </row>
    <row r="145" spans="1:18" ht="13.5" thickBot="1">
      <c r="A145" s="874"/>
      <c r="B145" s="875"/>
      <c r="C145" s="875"/>
      <c r="D145" s="875"/>
      <c r="E145" s="876"/>
      <c r="F145" s="881"/>
      <c r="G145" s="141" t="s">
        <v>2</v>
      </c>
      <c r="H145" s="134"/>
      <c r="I145" s="237">
        <v>1</v>
      </c>
      <c r="J145" s="131"/>
      <c r="K145" s="240">
        <v>5</v>
      </c>
      <c r="L145" s="242"/>
      <c r="M145" s="240">
        <v>1</v>
      </c>
      <c r="N145" s="242"/>
      <c r="O145" s="317">
        <v>2</v>
      </c>
      <c r="P145" s="324">
        <f>SUM(H145:O145)</f>
        <v>9</v>
      </c>
      <c r="R145">
        <f>SUM(R142:R144)</f>
        <v>5616</v>
      </c>
    </row>
    <row r="146" spans="1:18" ht="13.5" thickBot="1">
      <c r="A146" s="874"/>
      <c r="B146" s="875"/>
      <c r="C146" s="875"/>
      <c r="D146" s="875"/>
      <c r="E146" s="876"/>
      <c r="F146" s="881"/>
      <c r="G146" s="142" t="s">
        <v>238</v>
      </c>
      <c r="H146" s="134">
        <v>2</v>
      </c>
      <c r="I146" s="237">
        <v>4</v>
      </c>
      <c r="J146" s="131">
        <v>6</v>
      </c>
      <c r="K146" s="240">
        <v>4</v>
      </c>
      <c r="L146" s="242">
        <v>3</v>
      </c>
      <c r="M146" s="240">
        <v>3</v>
      </c>
      <c r="N146" s="242">
        <v>1</v>
      </c>
      <c r="O146" s="317">
        <v>5</v>
      </c>
      <c r="P146" s="324">
        <f>SUM(H146:O146)</f>
        <v>28</v>
      </c>
    </row>
    <row r="147" spans="1:18" ht="13.5" thickBot="1">
      <c r="A147" s="877"/>
      <c r="B147" s="878"/>
      <c r="C147" s="878"/>
      <c r="D147" s="878"/>
      <c r="E147" s="879"/>
      <c r="F147" s="882"/>
      <c r="G147" s="135" t="s">
        <v>1</v>
      </c>
      <c r="H147" s="132"/>
      <c r="I147" s="238">
        <v>1</v>
      </c>
      <c r="J147" s="136"/>
      <c r="K147" s="241"/>
      <c r="L147" s="243"/>
      <c r="M147" s="241"/>
      <c r="N147" s="243"/>
      <c r="O147" s="318"/>
      <c r="P147" s="324">
        <f>SUM(H147:O147)</f>
        <v>1</v>
      </c>
    </row>
    <row r="152" spans="1:18" ht="20.25">
      <c r="A152" s="920"/>
      <c r="B152" s="921"/>
      <c r="C152" s="921"/>
      <c r="D152" s="921"/>
      <c r="E152" s="921"/>
      <c r="F152" s="921"/>
      <c r="G152" s="921"/>
      <c r="H152" s="921"/>
      <c r="I152" s="921"/>
      <c r="J152" s="921"/>
      <c r="K152" s="921"/>
      <c r="L152" s="921"/>
      <c r="M152" s="921"/>
      <c r="N152" s="921"/>
      <c r="O152" s="921"/>
      <c r="P152" s="921"/>
    </row>
    <row r="153" spans="1:18" ht="20.25">
      <c r="A153" s="922"/>
      <c r="B153" s="923"/>
      <c r="C153" s="923"/>
      <c r="D153" s="923"/>
      <c r="E153" s="923"/>
      <c r="F153" s="923"/>
      <c r="G153" s="923"/>
      <c r="H153" s="923"/>
      <c r="I153" s="923"/>
      <c r="J153" s="923"/>
      <c r="K153" s="923"/>
      <c r="L153" s="923"/>
      <c r="M153" s="923"/>
      <c r="N153" s="923"/>
      <c r="O153" s="923"/>
      <c r="P153" s="923"/>
    </row>
    <row r="154" spans="1:18" ht="20.25">
      <c r="A154" s="922"/>
      <c r="B154" s="923"/>
      <c r="C154" s="923"/>
      <c r="D154" s="923"/>
      <c r="E154" s="923"/>
      <c r="F154" s="923"/>
      <c r="G154" s="923"/>
      <c r="H154" s="923"/>
      <c r="I154" s="923"/>
      <c r="J154" s="923"/>
      <c r="K154" s="923"/>
      <c r="L154" s="923"/>
      <c r="M154" s="923"/>
      <c r="N154" s="923"/>
      <c r="O154" s="923"/>
      <c r="P154" s="923"/>
    </row>
    <row r="155" spans="1:18" ht="20.25">
      <c r="A155" s="922"/>
      <c r="B155" s="922"/>
      <c r="C155" s="922"/>
      <c r="D155" s="922"/>
      <c r="E155" s="922"/>
      <c r="F155" s="922"/>
      <c r="G155" s="922"/>
      <c r="H155" s="922"/>
      <c r="I155" s="922"/>
      <c r="J155" s="922"/>
      <c r="K155" s="922"/>
      <c r="L155" s="922"/>
      <c r="M155" s="922"/>
      <c r="N155" s="922"/>
      <c r="O155" s="922"/>
      <c r="P155" s="922"/>
    </row>
    <row r="156" spans="1:18">
      <c r="A156" s="617"/>
      <c r="B156" s="617"/>
      <c r="C156" s="617"/>
      <c r="D156" s="617"/>
      <c r="E156" s="617"/>
      <c r="F156" s="617"/>
      <c r="G156" s="617"/>
      <c r="H156" s="617"/>
      <c r="I156" s="617"/>
      <c r="J156" s="617"/>
      <c r="K156" s="617"/>
      <c r="L156" s="617"/>
      <c r="M156" s="617"/>
      <c r="N156" s="617"/>
      <c r="O156" s="617"/>
      <c r="P156" s="617"/>
    </row>
    <row r="157" spans="1:18">
      <c r="A157" s="617"/>
      <c r="B157" s="617"/>
      <c r="C157" s="617"/>
      <c r="D157" s="617"/>
      <c r="E157" s="617"/>
      <c r="F157" s="617"/>
      <c r="G157" s="617"/>
      <c r="H157" s="617"/>
      <c r="I157" s="617"/>
      <c r="J157" s="617"/>
      <c r="K157" s="617"/>
      <c r="L157" s="617"/>
      <c r="M157" s="617"/>
      <c r="N157" s="617"/>
      <c r="O157" s="617"/>
      <c r="P157" s="617"/>
    </row>
  </sheetData>
  <mergeCells count="67">
    <mergeCell ref="A152:P152"/>
    <mergeCell ref="A153:P153"/>
    <mergeCell ref="A154:P154"/>
    <mergeCell ref="A155:P155"/>
    <mergeCell ref="P21:P22"/>
    <mergeCell ref="A31:B31"/>
    <mergeCell ref="J21:J22"/>
    <mergeCell ref="K21:K22"/>
    <mergeCell ref="L21:L22"/>
    <mergeCell ref="M21:M22"/>
    <mergeCell ref="N21:N22"/>
    <mergeCell ref="E21:E22"/>
    <mergeCell ref="F21:F22"/>
    <mergeCell ref="G21:G22"/>
    <mergeCell ref="H21:H22"/>
    <mergeCell ref="I21:I22"/>
    <mergeCell ref="A69:A70"/>
    <mergeCell ref="H63:O63"/>
    <mergeCell ref="N64:O64"/>
    <mergeCell ref="H64:I64"/>
    <mergeCell ref="J64:K64"/>
    <mergeCell ref="L64:M64"/>
    <mergeCell ref="E63:G63"/>
    <mergeCell ref="F64:F66"/>
    <mergeCell ref="G64:G66"/>
    <mergeCell ref="D64:D66"/>
    <mergeCell ref="E64:E66"/>
    <mergeCell ref="A63:A66"/>
    <mergeCell ref="B63:B66"/>
    <mergeCell ref="C63:C66"/>
    <mergeCell ref="M111:M112"/>
    <mergeCell ref="N111:N112"/>
    <mergeCell ref="F111:F112"/>
    <mergeCell ref="A80:A82"/>
    <mergeCell ref="C80:C82"/>
    <mergeCell ref="O111:O112"/>
    <mergeCell ref="A139:B140"/>
    <mergeCell ref="C139:C140"/>
    <mergeCell ref="A142:E147"/>
    <mergeCell ref="F142:F147"/>
    <mergeCell ref="G111:G112"/>
    <mergeCell ref="H111:H112"/>
    <mergeCell ref="I111:I112"/>
    <mergeCell ref="J111:J112"/>
    <mergeCell ref="K111:K112"/>
    <mergeCell ref="L111:L112"/>
    <mergeCell ref="A111:A112"/>
    <mergeCell ref="B111:B112"/>
    <mergeCell ref="C111:C112"/>
    <mergeCell ref="D111:D112"/>
    <mergeCell ref="E111:E112"/>
    <mergeCell ref="P4:P6"/>
    <mergeCell ref="N4:O4"/>
    <mergeCell ref="A2:B2"/>
    <mergeCell ref="A4:A6"/>
    <mergeCell ref="B4:B6"/>
    <mergeCell ref="H4:I4"/>
    <mergeCell ref="L4:M4"/>
    <mergeCell ref="A39:I39"/>
    <mergeCell ref="A62:O62"/>
    <mergeCell ref="D21:D22"/>
    <mergeCell ref="O21:O22"/>
    <mergeCell ref="A32:B32"/>
    <mergeCell ref="A33:B33"/>
    <mergeCell ref="A21:A22"/>
    <mergeCell ref="B21:B22"/>
    <mergeCell ref="C21:C22"/>
  </mergeCells>
  <pageMargins left="0.51181102362204722" right="0.15748031496062992" top="0.55118110236220474" bottom="0.15748031496062992" header="0.51181102362204722" footer="0.51181102362204722"/>
  <pageSetup paperSize="9" scale="68" orientation="landscape" verticalDpi="300" r:id="rId1"/>
  <headerFooter alignWithMargins="0"/>
  <rowBreaks count="1" manualBreakCount="1">
    <brk id="35" max="2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I11"/>
  <sheetViews>
    <sheetView workbookViewId="0">
      <selection sqref="A1:H11"/>
    </sheetView>
  </sheetViews>
  <sheetFormatPr defaultRowHeight="12.75"/>
  <cols>
    <col min="1" max="1" width="14.28515625" customWidth="1"/>
    <col min="2" max="2" width="17.42578125" customWidth="1"/>
    <col min="3" max="3" width="16.85546875" customWidth="1"/>
    <col min="4" max="4" width="21.42578125" customWidth="1"/>
    <col min="5" max="5" width="19.140625" customWidth="1"/>
    <col min="6" max="6" width="18.5703125" customWidth="1"/>
    <col min="7" max="7" width="13.85546875" customWidth="1"/>
  </cols>
  <sheetData>
    <row r="1" spans="1:9" ht="38.25" customHeight="1">
      <c r="A1" s="926" t="s">
        <v>425</v>
      </c>
      <c r="B1" s="926"/>
      <c r="C1" s="926"/>
      <c r="D1" s="926"/>
      <c r="E1" s="926"/>
      <c r="F1" s="926"/>
      <c r="G1" s="926"/>
      <c r="H1" s="926"/>
    </row>
    <row r="2" spans="1:9" ht="15.75" hidden="1">
      <c r="A2" s="69" t="s">
        <v>9</v>
      </c>
      <c r="B2" s="70" t="e">
        <f>SUM(#REF!)</f>
        <v>#REF!</v>
      </c>
      <c r="C2" s="70" t="e">
        <f>SUM(#REF!)</f>
        <v>#REF!</v>
      </c>
      <c r="D2" s="70" t="e">
        <f>SUM(#REF!)</f>
        <v>#REF!</v>
      </c>
      <c r="E2" s="70" t="e">
        <f>SUM(#REF!)</f>
        <v>#REF!</v>
      </c>
      <c r="F2" s="70" t="e">
        <f>SUM(#REF!)</f>
        <v>#REF!</v>
      </c>
      <c r="G2" s="70" t="e">
        <f>SUM(#REF!)</f>
        <v>#REF!</v>
      </c>
      <c r="H2" s="70" t="e">
        <f>SUM(#REF!)</f>
        <v>#REF!</v>
      </c>
    </row>
    <row r="4" spans="1:9">
      <c r="I4" t="s">
        <v>354</v>
      </c>
    </row>
    <row r="5" spans="1:9" ht="63">
      <c r="A5" s="65" t="s">
        <v>111</v>
      </c>
      <c r="B5" s="66" t="s">
        <v>112</v>
      </c>
      <c r="C5" s="66" t="s">
        <v>113</v>
      </c>
      <c r="D5" s="66" t="s">
        <v>114</v>
      </c>
      <c r="E5" s="66" t="s">
        <v>115</v>
      </c>
      <c r="F5" s="66" t="s">
        <v>116</v>
      </c>
      <c r="G5" s="66" t="s">
        <v>117</v>
      </c>
      <c r="H5" s="66" t="s">
        <v>9</v>
      </c>
    </row>
    <row r="6" spans="1:9">
      <c r="A6" s="67">
        <v>1</v>
      </c>
      <c r="B6" s="68">
        <v>2</v>
      </c>
      <c r="C6" s="68">
        <v>3</v>
      </c>
      <c r="D6" s="68">
        <v>4</v>
      </c>
      <c r="E6" s="68">
        <v>5</v>
      </c>
      <c r="F6" s="68">
        <v>6</v>
      </c>
      <c r="G6" s="68">
        <v>7</v>
      </c>
      <c r="H6" s="68">
        <v>8</v>
      </c>
    </row>
    <row r="7" spans="1:9" ht="15.75">
      <c r="A7" s="442" t="s">
        <v>118</v>
      </c>
      <c r="B7" s="443">
        <v>36</v>
      </c>
      <c r="C7" s="267">
        <v>2</v>
      </c>
      <c r="D7" s="443">
        <v>2</v>
      </c>
      <c r="E7" s="267">
        <v>1</v>
      </c>
      <c r="F7" s="267">
        <v>0</v>
      </c>
      <c r="G7" s="267">
        <v>11</v>
      </c>
      <c r="H7" s="267">
        <f>B7+C7+D7+E7+F7+G7</f>
        <v>52</v>
      </c>
    </row>
    <row r="8" spans="1:9" ht="15.75">
      <c r="A8" s="442" t="s">
        <v>119</v>
      </c>
      <c r="B8" s="443">
        <v>32</v>
      </c>
      <c r="C8" s="267">
        <v>3</v>
      </c>
      <c r="D8" s="443">
        <v>4</v>
      </c>
      <c r="E8" s="267">
        <v>2</v>
      </c>
      <c r="F8" s="267">
        <v>0</v>
      </c>
      <c r="G8" s="267">
        <v>11</v>
      </c>
      <c r="H8" s="267">
        <f>G8+F8+E8+D8+C8+B8</f>
        <v>52</v>
      </c>
    </row>
    <row r="9" spans="1:9" ht="15.75">
      <c r="A9" s="442" t="s">
        <v>120</v>
      </c>
      <c r="B9" s="443">
        <v>24</v>
      </c>
      <c r="C9" s="267">
        <v>8</v>
      </c>
      <c r="D9" s="443">
        <v>7</v>
      </c>
      <c r="E9" s="267">
        <v>2</v>
      </c>
      <c r="F9" s="267">
        <v>0</v>
      </c>
      <c r="G9" s="267">
        <v>11</v>
      </c>
      <c r="H9" s="267">
        <f>G9+F9+E9+D9+C9+B9</f>
        <v>52</v>
      </c>
    </row>
    <row r="10" spans="1:9" ht="15.75">
      <c r="A10" s="442" t="s">
        <v>346</v>
      </c>
      <c r="B10" s="443">
        <v>14</v>
      </c>
      <c r="C10" s="267">
        <v>7</v>
      </c>
      <c r="D10" s="443">
        <v>17</v>
      </c>
      <c r="E10" s="267">
        <v>1</v>
      </c>
      <c r="F10" s="267">
        <v>2</v>
      </c>
      <c r="G10" s="267">
        <v>2</v>
      </c>
      <c r="H10" s="267">
        <f>G10+F10+E10+D10+C10+B10</f>
        <v>43</v>
      </c>
    </row>
    <row r="11" spans="1:9" ht="15.75">
      <c r="A11" s="39"/>
      <c r="B11" s="39">
        <f t="shared" ref="B11:G11" si="0">B10+B9+B8+B7</f>
        <v>106</v>
      </c>
      <c r="C11" s="39">
        <f t="shared" si="0"/>
        <v>20</v>
      </c>
      <c r="D11" s="39">
        <f t="shared" si="0"/>
        <v>30</v>
      </c>
      <c r="E11" s="39">
        <f t="shared" si="0"/>
        <v>6</v>
      </c>
      <c r="F11" s="39">
        <f t="shared" si="0"/>
        <v>2</v>
      </c>
      <c r="G11" s="39">
        <f t="shared" si="0"/>
        <v>35</v>
      </c>
      <c r="H11" s="267">
        <f>G11+F11+E11+D11+C11+B11</f>
        <v>199</v>
      </c>
    </row>
  </sheetData>
  <autoFilter ref="A1:H2">
    <filterColumn colId="0" showButton="0">
      <colorFilter dxfId="0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51"/>
  <sheetViews>
    <sheetView workbookViewId="0">
      <selection activeCell="E47" sqref="E47"/>
    </sheetView>
  </sheetViews>
  <sheetFormatPr defaultRowHeight="12.75"/>
  <cols>
    <col min="2" max="2" width="73.7109375" customWidth="1"/>
  </cols>
  <sheetData>
    <row r="1" spans="1:2" ht="31.5" customHeight="1" thickBot="1">
      <c r="A1" s="929" t="s">
        <v>276</v>
      </c>
      <c r="B1" s="930"/>
    </row>
    <row r="2" spans="1:2" ht="16.5" thickBot="1">
      <c r="A2" s="117" t="s">
        <v>158</v>
      </c>
      <c r="B2" s="118" t="s">
        <v>185</v>
      </c>
    </row>
    <row r="3" spans="1:2" ht="15.75">
      <c r="A3" s="927">
        <v>1</v>
      </c>
      <c r="B3" s="119" t="s">
        <v>186</v>
      </c>
    </row>
    <row r="4" spans="1:2" ht="13.5" customHeight="1" thickBot="1">
      <c r="A4" s="928"/>
      <c r="B4" s="120" t="s">
        <v>187</v>
      </c>
    </row>
    <row r="5" spans="1:2" ht="15.75">
      <c r="A5" s="927">
        <v>2</v>
      </c>
      <c r="B5" s="119" t="s">
        <v>188</v>
      </c>
    </row>
    <row r="6" spans="1:2" ht="16.5" thickBot="1">
      <c r="A6" s="928"/>
      <c r="B6" s="120" t="s">
        <v>189</v>
      </c>
    </row>
    <row r="7" spans="1:2" ht="15.75">
      <c r="A7" s="927">
        <v>3</v>
      </c>
      <c r="B7" s="119" t="s">
        <v>190</v>
      </c>
    </row>
    <row r="8" spans="1:2" ht="16.5" thickBot="1">
      <c r="A8" s="928"/>
      <c r="B8" s="120" t="s">
        <v>191</v>
      </c>
    </row>
    <row r="9" spans="1:2" ht="15.75">
      <c r="A9" s="927">
        <v>4</v>
      </c>
      <c r="B9" s="119" t="s">
        <v>192</v>
      </c>
    </row>
    <row r="10" spans="1:2" ht="16.5" thickBot="1">
      <c r="A10" s="928"/>
      <c r="B10" s="120" t="s">
        <v>193</v>
      </c>
    </row>
    <row r="11" spans="1:2" ht="15.75">
      <c r="A11" s="927">
        <v>5</v>
      </c>
      <c r="B11" s="119" t="s">
        <v>194</v>
      </c>
    </row>
    <row r="12" spans="1:2" ht="16.5" thickBot="1">
      <c r="A12" s="928"/>
      <c r="B12" s="120" t="s">
        <v>195</v>
      </c>
    </row>
    <row r="13" spans="1:2" ht="15.75">
      <c r="A13" s="927">
        <v>6</v>
      </c>
      <c r="B13" s="119" t="s">
        <v>196</v>
      </c>
    </row>
    <row r="14" spans="1:2" ht="16.5" thickBot="1">
      <c r="A14" s="928"/>
      <c r="B14" s="120" t="s">
        <v>197</v>
      </c>
    </row>
    <row r="15" spans="1:2" ht="15.75">
      <c r="A15" s="927">
        <v>7</v>
      </c>
      <c r="B15" s="119" t="s">
        <v>198</v>
      </c>
    </row>
    <row r="16" spans="1:2" ht="16.5" thickBot="1">
      <c r="A16" s="928"/>
      <c r="B16" s="120" t="s">
        <v>199</v>
      </c>
    </row>
    <row r="17" spans="1:2" ht="15.75">
      <c r="A17" s="927">
        <v>8</v>
      </c>
      <c r="B17" s="119" t="s">
        <v>200</v>
      </c>
    </row>
    <row r="18" spans="1:2" ht="16.5" thickBot="1">
      <c r="A18" s="928"/>
      <c r="B18" s="120" t="s">
        <v>201</v>
      </c>
    </row>
    <row r="19" spans="1:2" ht="15.75">
      <c r="A19" s="927">
        <v>9</v>
      </c>
      <c r="B19" s="119" t="s">
        <v>202</v>
      </c>
    </row>
    <row r="20" spans="1:2" ht="16.5" thickBot="1">
      <c r="A20" s="928"/>
      <c r="B20" s="120" t="s">
        <v>203</v>
      </c>
    </row>
    <row r="21" spans="1:2" ht="15.75">
      <c r="A21" s="927">
        <v>10</v>
      </c>
      <c r="B21" s="119" t="s">
        <v>204</v>
      </c>
    </row>
    <row r="22" spans="1:2" ht="16.5" thickBot="1">
      <c r="A22" s="928"/>
      <c r="B22" s="120" t="s">
        <v>205</v>
      </c>
    </row>
    <row r="23" spans="1:2" ht="15.75">
      <c r="A23" s="927">
        <v>11</v>
      </c>
      <c r="B23" s="119" t="s">
        <v>206</v>
      </c>
    </row>
    <row r="24" spans="1:2" ht="16.5" thickBot="1">
      <c r="A24" s="928"/>
      <c r="B24" s="120" t="s">
        <v>207</v>
      </c>
    </row>
    <row r="25" spans="1:2" ht="15.75">
      <c r="A25" s="927">
        <v>12</v>
      </c>
      <c r="B25" s="119" t="s">
        <v>208</v>
      </c>
    </row>
    <row r="26" spans="1:2" ht="16.5" thickBot="1">
      <c r="A26" s="928"/>
      <c r="B26" s="120" t="s">
        <v>209</v>
      </c>
    </row>
    <row r="27" spans="1:2" ht="15.75">
      <c r="A27" s="927">
        <v>13</v>
      </c>
      <c r="B27" s="119" t="s">
        <v>210</v>
      </c>
    </row>
    <row r="28" spans="1:2" ht="16.5" thickBot="1">
      <c r="A28" s="928"/>
      <c r="B28" s="120" t="s">
        <v>211</v>
      </c>
    </row>
    <row r="29" spans="1:2" ht="15.75">
      <c r="A29" s="927">
        <v>14</v>
      </c>
      <c r="B29" s="119" t="s">
        <v>212</v>
      </c>
    </row>
    <row r="30" spans="1:2" ht="16.5" thickBot="1">
      <c r="A30" s="928"/>
      <c r="B30" s="120" t="s">
        <v>213</v>
      </c>
    </row>
    <row r="31" spans="1:2" ht="15.75">
      <c r="A31" s="927">
        <v>15</v>
      </c>
      <c r="B31" s="119" t="s">
        <v>214</v>
      </c>
    </row>
    <row r="32" spans="1:2" ht="16.5" thickBot="1">
      <c r="A32" s="928"/>
      <c r="B32" s="120" t="s">
        <v>215</v>
      </c>
    </row>
    <row r="33" spans="1:2" ht="15.75">
      <c r="A33" s="927">
        <v>16</v>
      </c>
      <c r="B33" s="119" t="s">
        <v>216</v>
      </c>
    </row>
    <row r="34" spans="1:2" ht="16.5" thickBot="1">
      <c r="A34" s="928"/>
      <c r="B34" s="120" t="s">
        <v>217</v>
      </c>
    </row>
    <row r="35" spans="1:2" ht="15.75">
      <c r="A35" s="927">
        <v>17</v>
      </c>
      <c r="B35" s="119" t="s">
        <v>218</v>
      </c>
    </row>
    <row r="36" spans="1:2" ht="16.5" thickBot="1">
      <c r="A36" s="928"/>
      <c r="B36" s="120" t="s">
        <v>219</v>
      </c>
    </row>
    <row r="37" spans="1:2" ht="15.75">
      <c r="A37" s="927">
        <v>18</v>
      </c>
      <c r="B37" s="119" t="s">
        <v>220</v>
      </c>
    </row>
    <row r="38" spans="1:2" ht="16.5" thickBot="1">
      <c r="A38" s="928"/>
      <c r="B38" s="120" t="s">
        <v>221</v>
      </c>
    </row>
    <row r="39" spans="1:2" ht="15.75">
      <c r="A39" s="927">
        <v>19</v>
      </c>
      <c r="B39" s="119" t="s">
        <v>212</v>
      </c>
    </row>
    <row r="40" spans="1:2" ht="16.5" thickBot="1">
      <c r="A40" s="928"/>
      <c r="B40" s="120" t="s">
        <v>222</v>
      </c>
    </row>
    <row r="41" spans="1:2" ht="15.75">
      <c r="A41" s="927">
        <v>20</v>
      </c>
      <c r="B41" s="119" t="s">
        <v>223</v>
      </c>
    </row>
    <row r="42" spans="1:2" ht="16.5" thickBot="1">
      <c r="A42" s="928"/>
      <c r="B42" s="120" t="s">
        <v>224</v>
      </c>
    </row>
    <row r="43" spans="1:2" ht="15.75">
      <c r="A43" s="927">
        <v>21</v>
      </c>
      <c r="B43" s="119" t="s">
        <v>225</v>
      </c>
    </row>
    <row r="44" spans="1:2" ht="16.5" thickBot="1">
      <c r="A44" s="928"/>
      <c r="B44" s="120" t="s">
        <v>226</v>
      </c>
    </row>
    <row r="45" spans="1:2" ht="15.75">
      <c r="A45" s="927">
        <v>22</v>
      </c>
      <c r="B45" s="119" t="s">
        <v>227</v>
      </c>
    </row>
    <row r="46" spans="1:2" ht="16.5" thickBot="1">
      <c r="A46" s="928"/>
      <c r="B46" s="120" t="s">
        <v>228</v>
      </c>
    </row>
    <row r="47" spans="1:2" ht="15.75">
      <c r="A47" s="927">
        <v>23</v>
      </c>
      <c r="B47" s="119" t="s">
        <v>194</v>
      </c>
    </row>
    <row r="48" spans="1:2" ht="16.5" thickBot="1">
      <c r="A48" s="928"/>
      <c r="B48" s="120" t="s">
        <v>229</v>
      </c>
    </row>
    <row r="49" spans="1:2" ht="15.75">
      <c r="A49" s="927">
        <v>24</v>
      </c>
      <c r="B49" s="119" t="s">
        <v>230</v>
      </c>
    </row>
    <row r="50" spans="1:2" ht="16.5" thickBot="1">
      <c r="A50" s="928"/>
      <c r="B50" s="120" t="s">
        <v>231</v>
      </c>
    </row>
    <row r="51" spans="1:2" ht="15.75">
      <c r="A51" s="121"/>
    </row>
  </sheetData>
  <mergeCells count="25">
    <mergeCell ref="A11:A12"/>
    <mergeCell ref="A1:B1"/>
    <mergeCell ref="A3:A4"/>
    <mergeCell ref="A5:A6"/>
    <mergeCell ref="A7:A8"/>
    <mergeCell ref="A9:A10"/>
    <mergeCell ref="A35:A36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49:A50"/>
    <mergeCell ref="A37:A38"/>
    <mergeCell ref="A39:A40"/>
    <mergeCell ref="A41:A42"/>
    <mergeCell ref="A43:A44"/>
    <mergeCell ref="A45:A46"/>
    <mergeCell ref="A47:A48"/>
  </mergeCells>
  <pageMargins left="0.7" right="0.7" top="0.75" bottom="0.75" header="0.3" footer="0.3"/>
  <pageSetup paperSize="9" scale="9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sqref="A1:C31"/>
    </sheetView>
  </sheetViews>
  <sheetFormatPr defaultRowHeight="12.75"/>
  <cols>
    <col min="2" max="2" width="73.85546875" customWidth="1"/>
    <col min="3" max="3" width="9.140625" hidden="1" customWidth="1"/>
  </cols>
  <sheetData>
    <row r="1" spans="1:3" ht="42.75" customHeight="1">
      <c r="A1" s="931" t="s">
        <v>342</v>
      </c>
      <c r="B1" s="932"/>
      <c r="C1" s="933"/>
    </row>
    <row r="2" spans="1:3" ht="13.5" customHeight="1">
      <c r="A2" s="931"/>
      <c r="B2" s="932"/>
      <c r="C2" s="933"/>
    </row>
    <row r="3" spans="1:3" ht="15.75">
      <c r="A3" s="191" t="s">
        <v>158</v>
      </c>
      <c r="B3" s="191" t="s">
        <v>159</v>
      </c>
      <c r="C3" s="39"/>
    </row>
    <row r="4" spans="1:3" ht="16.5" thickBot="1">
      <c r="A4" s="112"/>
      <c r="B4" s="184" t="s">
        <v>160</v>
      </c>
      <c r="C4" s="39"/>
    </row>
    <row r="5" spans="1:3" ht="16.5" thickBot="1">
      <c r="A5" s="113">
        <v>1</v>
      </c>
      <c r="B5" s="185" t="s">
        <v>161</v>
      </c>
      <c r="C5" s="39"/>
    </row>
    <row r="6" spans="1:3" ht="16.5" thickBot="1">
      <c r="A6" s="113">
        <v>2</v>
      </c>
      <c r="B6" s="185" t="s">
        <v>162</v>
      </c>
      <c r="C6" s="39"/>
    </row>
    <row r="7" spans="1:3" ht="16.5" thickBot="1">
      <c r="A7" s="113">
        <v>3</v>
      </c>
      <c r="B7" s="185" t="s">
        <v>163</v>
      </c>
      <c r="C7" s="39"/>
    </row>
    <row r="8" spans="1:3" ht="16.5" thickBot="1">
      <c r="A8" s="113">
        <v>4</v>
      </c>
      <c r="B8" s="185" t="s">
        <v>164</v>
      </c>
      <c r="C8" s="39"/>
    </row>
    <row r="9" spans="1:3" ht="16.5" thickBot="1">
      <c r="A9" s="113">
        <v>5</v>
      </c>
      <c r="B9" s="185" t="s">
        <v>165</v>
      </c>
      <c r="C9" s="39"/>
    </row>
    <row r="10" spans="1:3" ht="16.5" thickBot="1">
      <c r="A10" s="113">
        <v>6</v>
      </c>
      <c r="B10" s="185" t="s">
        <v>166</v>
      </c>
      <c r="C10" s="39"/>
    </row>
    <row r="11" spans="1:3" ht="16.5" thickBot="1">
      <c r="A11" s="113">
        <v>7</v>
      </c>
      <c r="B11" s="185" t="s">
        <v>167</v>
      </c>
      <c r="C11" s="39"/>
    </row>
    <row r="12" spans="1:3" ht="16.5" thickBot="1">
      <c r="A12" s="113">
        <v>8</v>
      </c>
      <c r="B12" s="185" t="s">
        <v>168</v>
      </c>
      <c r="C12" s="39"/>
    </row>
    <row r="13" spans="1:3" ht="16.5" thickBot="1">
      <c r="A13" s="113">
        <v>9</v>
      </c>
      <c r="B13" s="185" t="s">
        <v>169</v>
      </c>
      <c r="C13" s="39"/>
    </row>
    <row r="14" spans="1:3" ht="16.5" thickBot="1">
      <c r="A14" s="113">
        <v>10</v>
      </c>
      <c r="B14" s="185" t="s">
        <v>272</v>
      </c>
      <c r="C14" s="39"/>
    </row>
    <row r="15" spans="1:3" ht="16.5" thickBot="1">
      <c r="A15" s="113">
        <v>11</v>
      </c>
      <c r="B15" s="185" t="s">
        <v>273</v>
      </c>
      <c r="C15" s="39"/>
    </row>
    <row r="16" spans="1:3" ht="16.5" thickBot="1">
      <c r="A16" s="113">
        <v>12</v>
      </c>
      <c r="B16" s="185" t="s">
        <v>274</v>
      </c>
      <c r="C16" s="39"/>
    </row>
    <row r="17" spans="1:3" ht="19.5" thickBot="1">
      <c r="A17" s="113">
        <v>13</v>
      </c>
      <c r="B17" s="186" t="s">
        <v>170</v>
      </c>
      <c r="C17" s="39"/>
    </row>
    <row r="18" spans="1:3" ht="19.5" thickBot="1">
      <c r="A18" s="113">
        <v>14</v>
      </c>
      <c r="B18" s="186" t="s">
        <v>171</v>
      </c>
      <c r="C18" s="39"/>
    </row>
    <row r="19" spans="1:3" ht="19.5" thickBot="1">
      <c r="A19" s="114"/>
      <c r="B19" s="187" t="s">
        <v>172</v>
      </c>
      <c r="C19" s="39"/>
    </row>
    <row r="20" spans="1:3" ht="19.5" thickBot="1">
      <c r="A20" s="115">
        <v>1</v>
      </c>
      <c r="B20" s="186" t="s">
        <v>173</v>
      </c>
      <c r="C20" s="39"/>
    </row>
    <row r="21" spans="1:3" ht="19.5" thickBot="1">
      <c r="A21" s="115">
        <v>2</v>
      </c>
      <c r="B21" s="186" t="s">
        <v>174</v>
      </c>
      <c r="C21" s="39"/>
    </row>
    <row r="22" spans="1:3" ht="19.5" thickBot="1">
      <c r="A22" s="115">
        <v>3</v>
      </c>
      <c r="B22" s="186" t="s">
        <v>175</v>
      </c>
      <c r="C22" s="39"/>
    </row>
    <row r="23" spans="1:3" ht="19.5" thickBot="1">
      <c r="A23" s="115"/>
      <c r="B23" s="187" t="s">
        <v>176</v>
      </c>
      <c r="C23" s="39"/>
    </row>
    <row r="24" spans="1:3" ht="19.5" thickBot="1">
      <c r="A24" s="115"/>
      <c r="B24" s="187" t="s">
        <v>177</v>
      </c>
      <c r="C24" s="39"/>
    </row>
    <row r="25" spans="1:3" ht="19.5" thickBot="1">
      <c r="A25" s="115"/>
      <c r="B25" s="187" t="s">
        <v>178</v>
      </c>
      <c r="C25" s="39"/>
    </row>
    <row r="26" spans="1:3" ht="19.5" thickBot="1">
      <c r="A26" s="115">
        <v>1</v>
      </c>
      <c r="B26" s="186" t="s">
        <v>179</v>
      </c>
      <c r="C26" s="39"/>
    </row>
    <row r="27" spans="1:3" ht="37.5">
      <c r="A27" s="116">
        <v>2</v>
      </c>
      <c r="B27" s="188" t="s">
        <v>184</v>
      </c>
      <c r="C27" s="39"/>
    </row>
    <row r="28" spans="1:3" ht="19.5" thickBot="1">
      <c r="A28" s="115">
        <v>3</v>
      </c>
      <c r="B28" s="189" t="s">
        <v>180</v>
      </c>
      <c r="C28" s="39"/>
    </row>
    <row r="29" spans="1:3" ht="19.5" thickBot="1">
      <c r="A29" s="115"/>
      <c r="B29" s="190" t="s">
        <v>181</v>
      </c>
      <c r="C29" s="39"/>
    </row>
    <row r="30" spans="1:3" ht="19.5" thickBot="1">
      <c r="A30" s="115">
        <v>1</v>
      </c>
      <c r="B30" s="189" t="s">
        <v>182</v>
      </c>
      <c r="C30" s="39"/>
    </row>
    <row r="31" spans="1:3" ht="19.5" thickBot="1">
      <c r="A31" s="115">
        <v>2</v>
      </c>
      <c r="B31" s="189" t="s">
        <v>183</v>
      </c>
      <c r="C31" s="39"/>
    </row>
    <row r="32" spans="1:3" ht="15">
      <c r="A32" s="111"/>
    </row>
  </sheetData>
  <mergeCells count="1">
    <mergeCell ref="A1:C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 уч.графики  </vt:lpstr>
      <vt:lpstr>График аттестаций</vt:lpstr>
      <vt:lpstr>БУП (3)</vt:lpstr>
      <vt:lpstr>Титульный лист</vt:lpstr>
      <vt:lpstr>3г.10м (2)</vt:lpstr>
      <vt:lpstr>Расчет времени по годам</vt:lpstr>
      <vt:lpstr>Приложение1</vt:lpstr>
      <vt:lpstr>Перечень кабинетов</vt:lpstr>
    </vt:vector>
  </TitlesOfParts>
  <Company>PU16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Pedagog</dc:creator>
  <cp:lastModifiedBy>УМР</cp:lastModifiedBy>
  <cp:lastPrinted>2021-03-31T03:19:45Z</cp:lastPrinted>
  <dcterms:created xsi:type="dcterms:W3CDTF">2013-06-07T00:49:54Z</dcterms:created>
  <dcterms:modified xsi:type="dcterms:W3CDTF">2021-08-27T03:04:25Z</dcterms:modified>
</cp:coreProperties>
</file>