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600" windowHeight="11760"/>
  </bookViews>
  <sheets>
    <sheet name="Лист1" sheetId="1" r:id="rId1"/>
    <sheet name="Диаграмма1" sheetId="2" r:id="rId2"/>
  </sheets>
  <definedNames>
    <definedName name="_ftn1" localSheetId="0">Лист1!$A$92</definedName>
    <definedName name="_ftn2" localSheetId="0">Лист1!$A$97</definedName>
    <definedName name="_ftn3" localSheetId="0">Лист1!$A$98</definedName>
    <definedName name="_ftn4" localSheetId="0">Лист1!$A$99</definedName>
    <definedName name="_ftn5" localSheetId="0">Лист1!$A$100</definedName>
    <definedName name="_ftn6" localSheetId="0">Лист1!$A$101</definedName>
    <definedName name="_ftn7" localSheetId="0">Лист1!$A$102</definedName>
    <definedName name="_ftnref1" localSheetId="0">Лист1!$C$2</definedName>
    <definedName name="_ftnref2" localSheetId="0">Лист1!$G$5</definedName>
    <definedName name="_ftnref5" localSheetId="0">Лист1!$M$9</definedName>
    <definedName name="_ftnref6" localSheetId="0">Лист1!$D$52</definedName>
    <definedName name="_ftnref7" localSheetId="0">Лист1!$C$53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/>
  <c r="U87"/>
  <c r="U88" l="1"/>
  <c r="U89"/>
  <c r="E39"/>
  <c r="E43"/>
  <c r="J78"/>
  <c r="J51"/>
  <c r="I73"/>
  <c r="J73"/>
  <c r="K73"/>
  <c r="L73"/>
  <c r="H73"/>
  <c r="I68"/>
  <c r="J68"/>
  <c r="K68"/>
  <c r="L68"/>
  <c r="H68"/>
  <c r="I63"/>
  <c r="J63"/>
  <c r="K63"/>
  <c r="L63"/>
  <c r="H63"/>
  <c r="I58"/>
  <c r="J58"/>
  <c r="K58"/>
  <c r="L58"/>
  <c r="H58"/>
  <c r="I53"/>
  <c r="J53"/>
  <c r="K53"/>
  <c r="L53"/>
  <c r="H53"/>
  <c r="I35"/>
  <c r="J35"/>
  <c r="K35"/>
  <c r="L35"/>
  <c r="H35"/>
  <c r="J11"/>
  <c r="I31"/>
  <c r="J31"/>
  <c r="K31"/>
  <c r="L31"/>
  <c r="H31"/>
  <c r="I20"/>
  <c r="J20"/>
  <c r="K20"/>
  <c r="L20"/>
  <c r="H20"/>
  <c r="I12"/>
  <c r="J12"/>
  <c r="K12"/>
  <c r="L12"/>
  <c r="H12"/>
  <c r="F35"/>
  <c r="F53"/>
  <c r="F73"/>
  <c r="F68"/>
  <c r="F63"/>
  <c r="F58"/>
  <c r="N85"/>
  <c r="O85"/>
  <c r="P85"/>
  <c r="Q85"/>
  <c r="R85"/>
  <c r="S85"/>
  <c r="T85"/>
  <c r="M85"/>
  <c r="N87"/>
  <c r="O87"/>
  <c r="P87"/>
  <c r="Q87"/>
  <c r="R87"/>
  <c r="S87"/>
  <c r="T87"/>
  <c r="M87"/>
  <c r="N86"/>
  <c r="O86"/>
  <c r="P86"/>
  <c r="Q86"/>
  <c r="R86"/>
  <c r="S86"/>
  <c r="T86"/>
  <c r="G75"/>
  <c r="E75" s="1"/>
  <c r="G76"/>
  <c r="E76" s="1"/>
  <c r="G77"/>
  <c r="E77" s="1"/>
  <c r="G65"/>
  <c r="E65" s="1"/>
  <c r="G66"/>
  <c r="E66" s="1"/>
  <c r="G67"/>
  <c r="E67" s="1"/>
  <c r="G60"/>
  <c r="E60" s="1"/>
  <c r="G61"/>
  <c r="E61" s="1"/>
  <c r="G62"/>
  <c r="E62" s="1"/>
  <c r="G55"/>
  <c r="E55" s="1"/>
  <c r="G56"/>
  <c r="E56" s="1"/>
  <c r="G57"/>
  <c r="E57" s="1"/>
  <c r="G70"/>
  <c r="E70" s="1"/>
  <c r="G71"/>
  <c r="E71" s="1"/>
  <c r="G72"/>
  <c r="E72" s="1"/>
  <c r="M86"/>
  <c r="H51" l="1"/>
  <c r="H11"/>
  <c r="L51"/>
  <c r="K51"/>
  <c r="K11"/>
  <c r="I51"/>
  <c r="I11"/>
  <c r="F51"/>
  <c r="F78" s="1"/>
  <c r="U86"/>
  <c r="U85"/>
  <c r="L11"/>
  <c r="L78" s="1"/>
  <c r="L83" s="1"/>
  <c r="G22"/>
  <c r="E22" s="1"/>
  <c r="G23"/>
  <c r="E23" s="1"/>
  <c r="G24"/>
  <c r="E24" s="1"/>
  <c r="G25"/>
  <c r="E25" s="1"/>
  <c r="G26"/>
  <c r="E26" s="1"/>
  <c r="G27"/>
  <c r="E27" s="1"/>
  <c r="G28"/>
  <c r="E28" s="1"/>
  <c r="G29"/>
  <c r="E29" s="1"/>
  <c r="G30"/>
  <c r="E30" s="1"/>
  <c r="G21"/>
  <c r="E21" s="1"/>
  <c r="M73"/>
  <c r="N73"/>
  <c r="O73"/>
  <c r="P73"/>
  <c r="Q73"/>
  <c r="R73"/>
  <c r="S73"/>
  <c r="T73"/>
  <c r="M68"/>
  <c r="N68"/>
  <c r="O68"/>
  <c r="P68"/>
  <c r="Q68"/>
  <c r="R68"/>
  <c r="S68"/>
  <c r="T68"/>
  <c r="M63"/>
  <c r="N63"/>
  <c r="O63"/>
  <c r="P63"/>
  <c r="Q63"/>
  <c r="R63"/>
  <c r="S63"/>
  <c r="T63"/>
  <c r="M58"/>
  <c r="N58"/>
  <c r="O58"/>
  <c r="P58"/>
  <c r="Q58"/>
  <c r="R58"/>
  <c r="S58"/>
  <c r="T58"/>
  <c r="M53"/>
  <c r="N53"/>
  <c r="O53"/>
  <c r="P53"/>
  <c r="Q53"/>
  <c r="R53"/>
  <c r="S53"/>
  <c r="T53"/>
  <c r="M35"/>
  <c r="N35"/>
  <c r="O35"/>
  <c r="P35"/>
  <c r="Q35"/>
  <c r="R35"/>
  <c r="S35"/>
  <c r="S78" s="1"/>
  <c r="S83" s="1"/>
  <c r="T35"/>
  <c r="T78" s="1"/>
  <c r="T83" s="1"/>
  <c r="J83"/>
  <c r="S11"/>
  <c r="T11"/>
  <c r="M31"/>
  <c r="N31"/>
  <c r="O31"/>
  <c r="P31"/>
  <c r="Q31"/>
  <c r="R31"/>
  <c r="S31"/>
  <c r="T31"/>
  <c r="M20"/>
  <c r="N20"/>
  <c r="O20"/>
  <c r="P20"/>
  <c r="Q20"/>
  <c r="Q11" s="1"/>
  <c r="R20"/>
  <c r="S20"/>
  <c r="T20"/>
  <c r="M12"/>
  <c r="N12"/>
  <c r="O12"/>
  <c r="P12"/>
  <c r="Q12"/>
  <c r="R12"/>
  <c r="S12"/>
  <c r="T12"/>
  <c r="G74"/>
  <c r="G69"/>
  <c r="E69" s="1"/>
  <c r="E68" s="1"/>
  <c r="G64"/>
  <c r="E64" s="1"/>
  <c r="E63" s="1"/>
  <c r="G59"/>
  <c r="E59" s="1"/>
  <c r="E58" s="1"/>
  <c r="G54"/>
  <c r="G37"/>
  <c r="E37" s="1"/>
  <c r="G38"/>
  <c r="E38" s="1"/>
  <c r="G39"/>
  <c r="G40"/>
  <c r="E40" s="1"/>
  <c r="G41"/>
  <c r="E41" s="1"/>
  <c r="G42"/>
  <c r="E42" s="1"/>
  <c r="G43"/>
  <c r="G44"/>
  <c r="E44" s="1"/>
  <c r="G45"/>
  <c r="E45" s="1"/>
  <c r="G46"/>
  <c r="E46" s="1"/>
  <c r="G47"/>
  <c r="E47" s="1"/>
  <c r="G48"/>
  <c r="E48" s="1"/>
  <c r="G49"/>
  <c r="E49" s="1"/>
  <c r="G50"/>
  <c r="E50" s="1"/>
  <c r="G36"/>
  <c r="E36" s="1"/>
  <c r="G33"/>
  <c r="E33" s="1"/>
  <c r="G34"/>
  <c r="E34" s="1"/>
  <c r="G32"/>
  <c r="G14"/>
  <c r="E14" s="1"/>
  <c r="G15"/>
  <c r="E15" s="1"/>
  <c r="G16"/>
  <c r="E16" s="1"/>
  <c r="G17"/>
  <c r="E17" s="1"/>
  <c r="G18"/>
  <c r="E18" s="1"/>
  <c r="G19"/>
  <c r="E19" s="1"/>
  <c r="G13"/>
  <c r="E13" s="1"/>
  <c r="H78" l="1"/>
  <c r="H83" s="1"/>
  <c r="K78"/>
  <c r="K83" s="1"/>
  <c r="I78"/>
  <c r="I83" s="1"/>
  <c r="G73"/>
  <c r="E74"/>
  <c r="E73" s="1"/>
  <c r="G53"/>
  <c r="E54"/>
  <c r="E53" s="1"/>
  <c r="E51" s="1"/>
  <c r="E35"/>
  <c r="G31"/>
  <c r="E32"/>
  <c r="E31" s="1"/>
  <c r="R11"/>
  <c r="R78" s="1"/>
  <c r="R83" s="1"/>
  <c r="E20"/>
  <c r="E12"/>
  <c r="G68"/>
  <c r="G63"/>
  <c r="G58"/>
  <c r="Q78"/>
  <c r="Q83" s="1"/>
  <c r="G35"/>
  <c r="G20"/>
  <c r="O11"/>
  <c r="O78" s="1"/>
  <c r="O83" s="1"/>
  <c r="P11"/>
  <c r="P78" s="1"/>
  <c r="P83" s="1"/>
  <c r="N11"/>
  <c r="N78" s="1"/>
  <c r="N83" s="1"/>
  <c r="M11"/>
  <c r="M78" s="1"/>
  <c r="M83" s="1"/>
  <c r="G12"/>
  <c r="E11" l="1"/>
  <c r="E78" s="1"/>
  <c r="G51"/>
  <c r="G11"/>
  <c r="G78" l="1"/>
</calcChain>
</file>

<file path=xl/sharedStrings.xml><?xml version="1.0" encoding="utf-8"?>
<sst xmlns="http://schemas.openxmlformats.org/spreadsheetml/2006/main" count="227" uniqueCount="191">
  <si>
    <t xml:space="preserve"> Индекс</t>
  </si>
  <si>
    <t>Объем образовательной программы (академических часов)</t>
  </si>
  <si>
    <t xml:space="preserve">Распределение нагрузки </t>
  </si>
  <si>
    <t xml:space="preserve">ВСЕГО </t>
  </si>
  <si>
    <t xml:space="preserve">самостоятельная работа </t>
  </si>
  <si>
    <t xml:space="preserve">Нагрузка во взаимодействии с преподавателем </t>
  </si>
  <si>
    <t>I курс</t>
  </si>
  <si>
    <t>II курс</t>
  </si>
  <si>
    <t>III курс</t>
  </si>
  <si>
    <t>Зачеты</t>
  </si>
  <si>
    <t xml:space="preserve">Экзамены </t>
  </si>
  <si>
    <t>По учебным дисциплинам и МДК</t>
  </si>
  <si>
    <t>Практики</t>
  </si>
  <si>
    <t>Консультации</t>
  </si>
  <si>
    <t>Промежуточная аттестация</t>
  </si>
  <si>
    <t>Теоретическое обучение</t>
  </si>
  <si>
    <t xml:space="preserve">лаб. и практ. занятий </t>
  </si>
  <si>
    <t>О.00</t>
  </si>
  <si>
    <t>Общеобразовательный цикл</t>
  </si>
  <si>
    <t>*</t>
  </si>
  <si>
    <t>ОДБ.01</t>
  </si>
  <si>
    <t xml:space="preserve">Общепрофессиональный цикл </t>
  </si>
  <si>
    <t>ОПД.01</t>
  </si>
  <si>
    <t>Физическая культура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</si>
  <si>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</si>
  <si>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</si>
  <si>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</si>
  <si>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</si>
  <si>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</si>
  <si>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</si>
  <si>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</si>
  <si>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</si>
  <si>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</si>
  <si>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</si>
  <si>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>УП.02</t>
  </si>
  <si>
    <t>ПП.02</t>
  </si>
  <si>
    <t>ГИА</t>
  </si>
  <si>
    <t>Самостоятельная работа</t>
  </si>
  <si>
    <t>Всего</t>
  </si>
  <si>
    <t>дисциплин и МДК</t>
  </si>
  <si>
    <t>учебной практики</t>
  </si>
  <si>
    <t xml:space="preserve">производств. практики </t>
  </si>
  <si>
    <t>экзаменов</t>
  </si>
  <si>
    <t>зачетов</t>
  </si>
  <si>
    <t>Формы промежуточной аттестации</t>
  </si>
  <si>
    <t>всего во взаимодействии с преподавателем</t>
  </si>
  <si>
    <t>по курсам и семестрам (час. в семестр)</t>
  </si>
  <si>
    <t>NЭ</t>
  </si>
  <si>
    <t>2.</t>
  </si>
  <si>
    <t>План учебного процесса</t>
  </si>
  <si>
    <t xml:space="preserve">
Государственная итоговая аттестация:
выпускная квалификационная работы в виде демонстрационного экзамена с ____ по _____
</t>
  </si>
  <si>
    <t xml:space="preserve">1 сем./ трим.
**
нед.
</t>
  </si>
  <si>
    <t xml:space="preserve">2 сем./ трим.
**
нед.
</t>
  </si>
  <si>
    <t xml:space="preserve">3 сем./ трим.
**
нед
</t>
  </si>
  <si>
    <t xml:space="preserve">4 сем./ трим.
**
нед.
</t>
  </si>
  <si>
    <t xml:space="preserve">5 сем./ трим.
**
нед.
</t>
  </si>
  <si>
    <t xml:space="preserve">6 сем./ трим.
**
нед.
</t>
  </si>
  <si>
    <t>IVкурс</t>
  </si>
  <si>
    <t xml:space="preserve">7сем./ трим.
**
нед.
</t>
  </si>
  <si>
    <t xml:space="preserve">8сем./ трим.
**
нед.
</t>
  </si>
  <si>
    <t>Русский язык</t>
  </si>
  <si>
    <t>Литература</t>
  </si>
  <si>
    <t>ОДБ.02</t>
  </si>
  <si>
    <t>Иностранный язык</t>
  </si>
  <si>
    <t>ОДБ 03</t>
  </si>
  <si>
    <t>ОДБ 04</t>
  </si>
  <si>
    <t>Математика</t>
  </si>
  <si>
    <t>ОДБ 05</t>
  </si>
  <si>
    <t>История</t>
  </si>
  <si>
    <t>ОДБ 06</t>
  </si>
  <si>
    <t>Основы безопасности жизнедеятельности</t>
  </si>
  <si>
    <t>ОДБ 07</t>
  </si>
  <si>
    <t>ОУД</t>
  </si>
  <si>
    <t>Дисциплины по выбору из обязательных продметных областей</t>
  </si>
  <si>
    <t>ОДБ 08</t>
  </si>
  <si>
    <t>ОДБ 09</t>
  </si>
  <si>
    <t>ОДБ 10</t>
  </si>
  <si>
    <t xml:space="preserve">Информатика </t>
  </si>
  <si>
    <t>Физика</t>
  </si>
  <si>
    <t>Химия</t>
  </si>
  <si>
    <t>ОДБ 11</t>
  </si>
  <si>
    <t>ОДБ 15</t>
  </si>
  <si>
    <t>Биология</t>
  </si>
  <si>
    <t>ОДБ 16</t>
  </si>
  <si>
    <t>ОДБ 17</t>
  </si>
  <si>
    <t>ОДБ 18</t>
  </si>
  <si>
    <t>География</t>
  </si>
  <si>
    <t>Экология</t>
  </si>
  <si>
    <t>Астрономия</t>
  </si>
  <si>
    <t>УД</t>
  </si>
  <si>
    <t>Дополнительные дисциплины</t>
  </si>
  <si>
    <t>Учебное исследовательское проектирование</t>
  </si>
  <si>
    <t>История Иркутской области</t>
  </si>
  <si>
    <t>УД  01</t>
  </si>
  <si>
    <t>УД  02</t>
  </si>
  <si>
    <t>УД  03</t>
  </si>
  <si>
    <t>Основы предпринимательской деятельности</t>
  </si>
  <si>
    <t>ОПД.00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</si>
  <si>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</si>
  <si>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</si>
  <si>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</si>
  <si>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</si>
  <si>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</si>
  <si>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</si>
  <si>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</si>
  <si>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</si>
  <si>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</si>
  <si>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</si>
  <si>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и организация рабочего места</t>
  </si>
  <si>
    <t xml:space="preserve">Экономические и правовые основы профессиональной деятельности </t>
  </si>
  <si>
    <t>Основы калькуляции и учета</t>
  </si>
  <si>
    <t>Охрана труда</t>
  </si>
  <si>
    <t>Иностранный язык в профессиональной деятельности</t>
  </si>
  <si>
    <t>ОПДр.01</t>
  </si>
  <si>
    <t>ОПДр.02</t>
  </si>
  <si>
    <t>ОПДр.03</t>
  </si>
  <si>
    <t>ОПДр.04</t>
  </si>
  <si>
    <t>ОПДр.05</t>
  </si>
  <si>
    <t>ОПДр.06</t>
  </si>
  <si>
    <t>Введение в профессию</t>
  </si>
  <si>
    <t>ИКТ в прфессиональной деятельности</t>
  </si>
  <si>
    <t>Деловая кудьтура</t>
  </si>
  <si>
    <t>Эффективное поведение на рынке труда</t>
  </si>
  <si>
    <t>Рисование и лепка</t>
  </si>
  <si>
    <t>Основы финансовой грамотности</t>
  </si>
  <si>
    <t>ПМ.02</t>
  </si>
  <si>
    <t>МДК.02.01</t>
  </si>
  <si>
    <t>МДК.02.02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</si>
  <si>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</si>
  <si>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</si>
  <si>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</si>
  <si>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</si>
  <si>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</si>
  <si>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</si>
  <si>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</si>
  <si>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МДК.04.02</t>
  </si>
  <si>
    <t>УП.04</t>
  </si>
  <si>
    <t>ПП.04</t>
  </si>
  <si>
    <t>ПМ.05</t>
  </si>
  <si>
    <t>МДК.05.01</t>
  </si>
  <si>
    <t>МДК.05.02</t>
  </si>
  <si>
    <t>УП.05</t>
  </si>
  <si>
    <t>ПП.05</t>
  </si>
  <si>
    <t>Приготовление и подготовка к реализации полуфабрикатов для блюд , кулинарных изделий разнообразного ассортимента</t>
  </si>
  <si>
    <t>Организация приготовления, подготовки к реализации и хранения  кулинарных полуфабрикатов</t>
  </si>
  <si>
    <t>Прцессы приготовления, подготовки к реализации кулинарных полуфабрикатов</t>
  </si>
  <si>
    <t>Учебная практика</t>
  </si>
  <si>
    <t>Производственная практика</t>
  </si>
  <si>
    <t>Приготовление , оформление  и подготовка к реализации горячих блюд, кулинарных изделий , закусок разнообразного ассортимента</t>
  </si>
  <si>
    <t>Организация приготовления, подготовки к реализации и презинтации горячих блюд,кулинарных изделий,закусок</t>
  </si>
  <si>
    <t>Процессы приготовления,подготовки к реализации и презентации горячих блюд,кулинпрных изделий,закусок</t>
  </si>
  <si>
    <t>Приготовление,оформление и подготовка к реализации холодных блюд,кулинарных изделий,закусок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</si>
  <si>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</si>
  <si>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</si>
  <si>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Приготовление , оформление и подготовка к реализации холодных и горячих сладких блюд, десертов, напитков разнообразного ассортимента</t>
  </si>
  <si>
    <t>Организация приготовления, подготовки к реализации горячих и  холодных сладких блюд, десертов, напитков</t>
  </si>
  <si>
    <t>Процессы приготовления, подготовки к реализации  горячих и холодных сладких блюд, десертов , напитков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</si>
  <si>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</si>
  <si>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 xml:space="preserve">Организация приготовления,  подготовки к реализации хлебобулочных, мучных кондитерских изделий </t>
  </si>
  <si>
    <t xml:space="preserve">Процессы приготовления,  подготовки к реализации хлебобулочных, мучных кондитерских изделий </t>
  </si>
  <si>
    <t>Государственная (итоговая) аттестация (в виде демонстрационного экзамена)</t>
  </si>
  <si>
    <t>Промежуточная аттестация  ООО</t>
  </si>
  <si>
    <t>Общие учебные дисциплины</t>
  </si>
  <si>
    <t>-,-,-,Э</t>
  </si>
  <si>
    <t>-,-,-,дз</t>
  </si>
  <si>
    <t>-,з,-,дз</t>
  </si>
  <si>
    <t>-,-,дз</t>
  </si>
  <si>
    <t>-,дз</t>
  </si>
  <si>
    <t>-,-,-,-,дз</t>
  </si>
  <si>
    <t>-,-,-,-,-,дз</t>
  </si>
  <si>
    <t>-,-,-,-,-,-,дз</t>
  </si>
  <si>
    <t>-,-,-,-,-,-,-,дз</t>
  </si>
  <si>
    <t>-,-,-,-,-,Э</t>
  </si>
  <si>
    <t>-,-,-,-,Э</t>
  </si>
  <si>
    <t>-,-,-,-,-,-,-,Э</t>
  </si>
  <si>
    <t>43.01.09 Повар, кондитер.2017-2021уч.г. Тихонова М.Г.</t>
  </si>
  <si>
    <t>дз</t>
  </si>
  <si>
    <t>-,-,-,-дз</t>
  </si>
  <si>
    <t>-,Э</t>
  </si>
  <si>
    <r>
      <t>N</t>
    </r>
    <r>
      <rPr>
        <b/>
        <vertAlign val="subscript"/>
        <sz val="11"/>
        <rFont val="Times New Roman"/>
        <family val="1"/>
        <charset val="204"/>
      </rPr>
      <t>З,</t>
    </r>
    <r>
      <rPr>
        <b/>
        <sz val="11"/>
        <rFont val="Times New Roman"/>
        <family val="1"/>
        <charset val="204"/>
      </rPr>
      <t xml:space="preserve"> N</t>
    </r>
    <r>
      <rPr>
        <b/>
        <vertAlign val="subscript"/>
        <sz val="11"/>
        <rFont val="Times New Roman"/>
        <family val="1"/>
        <charset val="204"/>
      </rPr>
      <t>З</t>
    </r>
    <r>
      <rPr>
        <b/>
        <sz val="11"/>
        <rFont val="Times New Roman"/>
        <family val="1"/>
        <charset val="204"/>
      </rPr>
      <t xml:space="preserve"> N</t>
    </r>
    <r>
      <rPr>
        <b/>
        <vertAlign val="subscript"/>
        <sz val="11"/>
        <rFont val="Times New Roman"/>
        <family val="1"/>
        <charset val="204"/>
      </rPr>
      <t>З,</t>
    </r>
  </si>
  <si>
    <r>
      <t>N</t>
    </r>
    <r>
      <rPr>
        <b/>
        <vertAlign val="subscript"/>
        <sz val="11"/>
        <rFont val="Times New Roman"/>
        <family val="1"/>
        <charset val="204"/>
      </rPr>
      <t xml:space="preserve">Э, </t>
    </r>
    <r>
      <rPr>
        <b/>
        <sz val="11"/>
        <rFont val="Times New Roman"/>
        <family val="1"/>
        <charset val="204"/>
      </rPr>
      <t>N</t>
    </r>
    <r>
      <rPr>
        <b/>
        <vertAlign val="subscript"/>
        <sz val="11"/>
        <rFont val="Times New Roman"/>
        <family val="1"/>
        <charset val="204"/>
      </rPr>
      <t xml:space="preserve">Э, </t>
    </r>
    <r>
      <rPr>
        <b/>
        <sz val="11"/>
        <rFont val="Times New Roman"/>
        <family val="1"/>
        <charset val="204"/>
      </rPr>
      <t>N</t>
    </r>
    <r>
      <rPr>
        <b/>
        <vertAlign val="subscript"/>
        <sz val="11"/>
        <rFont val="Times New Roman"/>
        <family val="1"/>
        <charset val="204"/>
      </rPr>
      <t>Э</t>
    </r>
  </si>
  <si>
    <r>
      <t>N</t>
    </r>
    <r>
      <rPr>
        <b/>
        <vertAlign val="subscript"/>
        <sz val="11"/>
        <rFont val="Times New Roman"/>
        <family val="1"/>
        <charset val="204"/>
      </rPr>
      <t>З,</t>
    </r>
    <r>
      <rPr>
        <b/>
        <sz val="11"/>
        <rFont val="Times New Roman"/>
        <family val="1"/>
        <charset val="204"/>
      </rPr>
      <t xml:space="preserve"> N</t>
    </r>
    <r>
      <rPr>
        <b/>
        <vertAlign val="subscript"/>
        <sz val="11"/>
        <rFont val="Times New Roman"/>
        <family val="1"/>
        <charset val="204"/>
      </rPr>
      <t>З</t>
    </r>
    <r>
      <rPr>
        <b/>
        <sz val="11"/>
        <rFont val="Times New Roman"/>
        <family val="1"/>
        <charset val="204"/>
      </rPr>
      <t xml:space="preserve"> N</t>
    </r>
    <r>
      <rPr>
        <b/>
        <vertAlign val="subscript"/>
        <sz val="11"/>
        <rFont val="Times New Roman"/>
        <family val="1"/>
        <charset val="204"/>
      </rPr>
      <t>З</t>
    </r>
  </si>
  <si>
    <r>
      <t>-,N</t>
    </r>
    <r>
      <rPr>
        <b/>
        <vertAlign val="subscript"/>
        <sz val="11"/>
        <rFont val="Times New Roman"/>
        <family val="1"/>
        <charset val="204"/>
      </rPr>
      <t>Э,</t>
    </r>
    <r>
      <rPr>
        <b/>
        <sz val="11"/>
        <rFont val="Times New Roman"/>
        <family val="1"/>
        <charset val="204"/>
      </rPr>
      <t xml:space="preserve"> N</t>
    </r>
    <r>
      <rPr>
        <b/>
        <vertAlign val="subscript"/>
        <sz val="11"/>
        <rFont val="Times New Roman"/>
        <family val="1"/>
        <charset val="204"/>
      </rPr>
      <t>Э,</t>
    </r>
  </si>
  <si>
    <r>
      <t>N    9</t>
    </r>
    <r>
      <rPr>
        <vertAlign val="subscript"/>
        <sz val="11"/>
        <rFont val="Times New Roman"/>
        <family val="1"/>
        <charset val="204"/>
      </rPr>
      <t xml:space="preserve">    </t>
    </r>
  </si>
  <si>
    <r>
      <rPr>
        <b/>
        <sz val="11"/>
        <rFont val="Arial"/>
        <family val="2"/>
        <charset val="204"/>
      </rPr>
      <t>Обществознание</t>
    </r>
    <r>
      <rPr>
        <b/>
        <sz val="9"/>
        <rFont val="Arial"/>
        <family val="2"/>
        <charset val="204"/>
      </rPr>
      <t>(</t>
    </r>
    <r>
      <rPr>
        <sz val="9"/>
        <rFont val="Arial"/>
        <family val="2"/>
        <charset val="204"/>
      </rPr>
      <t>включая экономику и право)</t>
    </r>
  </si>
  <si>
    <r>
      <t xml:space="preserve">Обществознание(включая </t>
    </r>
    <r>
      <rPr>
        <b/>
        <sz val="11"/>
        <rFont val="Arial"/>
        <family val="2"/>
        <charset val="204"/>
      </rPr>
      <t>экономик</t>
    </r>
    <r>
      <rPr>
        <b/>
        <sz val="9"/>
        <rFont val="Arial"/>
        <family val="2"/>
        <charset val="204"/>
      </rPr>
      <t xml:space="preserve">у </t>
    </r>
    <r>
      <rPr>
        <sz val="9"/>
        <rFont val="Arial"/>
        <family val="2"/>
        <charset val="204"/>
      </rPr>
      <t>и право)</t>
    </r>
  </si>
  <si>
    <r>
      <t xml:space="preserve">Обществознание(включая экономику и </t>
    </r>
    <r>
      <rPr>
        <b/>
        <sz val="11"/>
        <rFont val="Arial"/>
        <family val="2"/>
        <charset val="204"/>
      </rPr>
      <t>право</t>
    </r>
    <r>
      <rPr>
        <sz val="9"/>
        <rFont val="Arial"/>
        <family val="2"/>
        <charset val="204"/>
      </rPr>
      <t>)</t>
    </r>
  </si>
  <si>
    <r>
      <t xml:space="preserve">Наименование </t>
    </r>
    <r>
      <rPr>
        <b/>
        <sz val="11"/>
        <color rgb="FF000000"/>
        <rFont val="Times New Roman"/>
        <family val="1"/>
        <charset val="204"/>
      </rPr>
      <t>учебных</t>
    </r>
    <r>
      <rPr>
        <b/>
        <sz val="11"/>
        <rFont val="Times New Roman"/>
        <family val="1"/>
        <charset val="204"/>
      </rPr>
      <t xml:space="preserve"> циклов, дисциплин, профессиональных модулей, МДК, практик</t>
    </r>
  </si>
  <si>
    <r>
      <t>N</t>
    </r>
    <r>
      <rPr>
        <vertAlign val="subscript"/>
        <sz val="11"/>
        <rFont val="Times New Roman"/>
        <family val="1"/>
        <charset val="204"/>
      </rPr>
      <t>З</t>
    </r>
    <r>
      <rPr>
        <sz val="11"/>
        <rFont val="Times New Roman"/>
        <family val="1"/>
        <charset val="204"/>
      </rPr>
      <t>/ 30</t>
    </r>
  </si>
  <si>
    <t>Исп. Зам.директора по УР Г.А.Духовникова</t>
  </si>
  <si>
    <t>2021-2025 уч.год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</si>
</sst>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rgb="FF7030A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sz val="11"/>
      <name val="Arial"/>
      <family val="2"/>
      <charset val="204"/>
    </font>
    <font>
      <vertAlign val="subscript"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sz val="11"/>
      <color theme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5" fillId="0" borderId="0" xfId="0" applyFont="1" applyAlignment="1">
      <alignment wrapText="1"/>
    </xf>
    <xf numFmtId="0" fontId="6" fillId="0" borderId="0" xfId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1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1" fontId="9" fillId="0" borderId="0" xfId="0" applyNumberFormat="1" applyFont="1" applyFill="1"/>
    <xf numFmtId="0" fontId="9" fillId="0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center" wrapText="1"/>
    </xf>
    <xf numFmtId="0" fontId="11" fillId="4" borderId="16" xfId="0" applyFont="1" applyFill="1" applyBorder="1"/>
    <xf numFmtId="0" fontId="11" fillId="4" borderId="15" xfId="0" applyFont="1" applyFill="1" applyBorder="1" applyAlignment="1">
      <alignment wrapText="1"/>
    </xf>
    <xf numFmtId="0" fontId="11" fillId="4" borderId="0" xfId="0" applyFont="1" applyFill="1"/>
    <xf numFmtId="0" fontId="8" fillId="3" borderId="1" xfId="0" applyFont="1" applyFill="1" applyBorder="1" applyAlignment="1">
      <alignment horizontal="justify" vertical="center" wrapText="1"/>
    </xf>
    <xf numFmtId="0" fontId="10" fillId="5" borderId="15" xfId="0" applyFont="1" applyFill="1" applyBorder="1" applyAlignment="1">
      <alignment horizontal="center" wrapText="1"/>
    </xf>
    <xf numFmtId="0" fontId="10" fillId="5" borderId="15" xfId="0" applyFont="1" applyFill="1" applyBorder="1" applyAlignment="1">
      <alignment wrapText="1"/>
    </xf>
    <xf numFmtId="0" fontId="10" fillId="6" borderId="2" xfId="0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justify"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15" xfId="0" applyFont="1" applyBorder="1"/>
    <xf numFmtId="0" fontId="10" fillId="0" borderId="1" xfId="0" applyFont="1" applyBorder="1"/>
    <xf numFmtId="0" fontId="10" fillId="0" borderId="13" xfId="0" applyFont="1" applyBorder="1" applyAlignment="1">
      <alignment horizontal="left"/>
    </xf>
    <xf numFmtId="0" fontId="10" fillId="0" borderId="0" xfId="0" applyFont="1"/>
    <xf numFmtId="0" fontId="10" fillId="2" borderId="15" xfId="0" applyFont="1" applyFill="1" applyBorder="1" applyAlignment="1">
      <alignment wrapText="1"/>
    </xf>
    <xf numFmtId="0" fontId="10" fillId="2" borderId="7" xfId="0" applyFont="1" applyFill="1" applyBorder="1"/>
    <xf numFmtId="0" fontId="10" fillId="2" borderId="0" xfId="0" applyFont="1" applyFill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15" xfId="0" applyFont="1" applyFill="1" applyBorder="1" applyAlignment="1">
      <alignment wrapText="1"/>
    </xf>
    <xf numFmtId="0" fontId="11" fillId="0" borderId="15" xfId="0" applyFont="1" applyBorder="1"/>
    <xf numFmtId="0" fontId="10" fillId="0" borderId="0" xfId="0" applyFont="1" applyAlignment="1">
      <alignment wrapText="1"/>
    </xf>
    <xf numFmtId="0" fontId="10" fillId="0" borderId="18" xfId="0" applyFont="1" applyBorder="1"/>
    <xf numFmtId="0" fontId="14" fillId="3" borderId="1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20" fillId="3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justify" vertical="center" wrapText="1"/>
    </xf>
    <xf numFmtId="0" fontId="17" fillId="4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justify" vertical="center" wrapText="1"/>
    </xf>
    <xf numFmtId="0" fontId="15" fillId="5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3" fillId="6" borderId="1" xfId="0" applyFont="1" applyFill="1" applyBorder="1" applyAlignment="1">
      <alignment horizontal="justify" vertical="center" wrapText="1"/>
    </xf>
    <xf numFmtId="0" fontId="15" fillId="6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49" fontId="13" fillId="0" borderId="1" xfId="0" applyNumberFormat="1" applyFont="1" applyBorder="1" applyAlignment="1">
      <alignment horizontal="justify" vertical="center" wrapText="1"/>
    </xf>
    <xf numFmtId="49" fontId="16" fillId="0" borderId="1" xfId="0" applyNumberFormat="1" applyFont="1" applyBorder="1" applyAlignment="1">
      <alignment horizontal="justify" vertical="center" wrapText="1"/>
    </xf>
    <xf numFmtId="49" fontId="13" fillId="4" borderId="1" xfId="0" applyNumberFormat="1" applyFont="1" applyFill="1" applyBorder="1" applyAlignment="1">
      <alignment horizontal="justify" vertical="center" wrapText="1"/>
    </xf>
    <xf numFmtId="0" fontId="14" fillId="4" borderId="1" xfId="1" applyFont="1" applyFill="1" applyBorder="1" applyAlignment="1">
      <alignment horizontal="justify" vertical="center" wrapText="1"/>
    </xf>
    <xf numFmtId="49" fontId="13" fillId="5" borderId="1" xfId="1" applyNumberFormat="1" applyFont="1" applyFill="1" applyBorder="1" applyAlignment="1">
      <alignment horizontal="justify" vertical="center" wrapText="1"/>
    </xf>
    <xf numFmtId="49" fontId="16" fillId="5" borderId="1" xfId="0" applyNumberFormat="1" applyFont="1" applyFill="1" applyBorder="1" applyAlignment="1">
      <alignment horizontal="justify" vertical="center" wrapText="1"/>
    </xf>
    <xf numFmtId="49" fontId="13" fillId="0" borderId="14" xfId="0" applyNumberFormat="1" applyFont="1" applyBorder="1" applyAlignment="1">
      <alignment horizontal="justify" vertical="center" wrapText="1"/>
    </xf>
    <xf numFmtId="49" fontId="13" fillId="5" borderId="1" xfId="0" applyNumberFormat="1" applyFont="1" applyFill="1" applyBorder="1" applyAlignment="1">
      <alignment horizontal="justify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25" fillId="4" borderId="1" xfId="0" applyFont="1" applyFill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6" fillId="4" borderId="16" xfId="0" applyFont="1" applyFill="1" applyBorder="1"/>
    <xf numFmtId="0" fontId="13" fillId="4" borderId="10" xfId="0" applyFont="1" applyFill="1" applyBorder="1" applyAlignment="1">
      <alignment horizontal="justify" vertical="center" wrapText="1"/>
    </xf>
    <xf numFmtId="0" fontId="27" fillId="0" borderId="15" xfId="0" applyFont="1" applyBorder="1"/>
    <xf numFmtId="0" fontId="27" fillId="2" borderId="1" xfId="0" applyFont="1" applyFill="1" applyBorder="1"/>
    <xf numFmtId="0" fontId="27" fillId="2" borderId="17" xfId="0" applyFont="1" applyFill="1" applyBorder="1"/>
    <xf numFmtId="0" fontId="19" fillId="2" borderId="1" xfId="0" applyFont="1" applyFill="1" applyBorder="1" applyAlignment="1">
      <alignment horizontal="justify" vertical="center" wrapText="1"/>
    </xf>
    <xf numFmtId="0" fontId="32" fillId="0" borderId="1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center" vertical="center" textRotation="90" wrapText="1"/>
    </xf>
    <xf numFmtId="49" fontId="22" fillId="6" borderId="13" xfId="0" applyNumberFormat="1" applyFont="1" applyFill="1" applyBorder="1" applyAlignment="1">
      <alignment horizontal="center" vertical="center"/>
    </xf>
    <xf numFmtId="49" fontId="22" fillId="6" borderId="14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textRotation="90" wrapText="1"/>
    </xf>
    <xf numFmtId="0" fontId="7" fillId="0" borderId="1" xfId="0" applyFont="1" applyBorder="1" applyAlignment="1">
      <alignment textRotation="90" wrapText="1"/>
    </xf>
    <xf numFmtId="49" fontId="13" fillId="0" borderId="19" xfId="0" applyNumberFormat="1" applyFont="1" applyBorder="1" applyAlignment="1">
      <alignment horizontal="justify" vertical="center" wrapText="1"/>
    </xf>
    <xf numFmtId="49" fontId="13" fillId="0" borderId="20" xfId="0" applyNumberFormat="1" applyFont="1" applyBorder="1" applyAlignment="1">
      <alignment horizontal="justify" vertical="center" wrapText="1"/>
    </xf>
    <xf numFmtId="49" fontId="13" fillId="0" borderId="21" xfId="0" applyNumberFormat="1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justify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textRotation="90" wrapText="1"/>
    </xf>
    <xf numFmtId="0" fontId="31" fillId="0" borderId="1" xfId="1" applyFont="1" applyBorder="1" applyAlignment="1">
      <alignment horizontal="center" vertical="center" textRotation="90" wrapText="1"/>
    </xf>
    <xf numFmtId="1" fontId="13" fillId="0" borderId="8" xfId="0" applyNumberFormat="1" applyFont="1" applyFill="1" applyBorder="1"/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Лист1!$C$1:$C$6</c:f>
              <c:strCache>
                <c:ptCount val="1"/>
                <c:pt idx="0">
                  <c:v>План учебного процесса Формы промежуточной аттестации Зачеты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Лист1!$C$7:$C$90</c:f>
              <c:numCache>
                <c:formatCode>General</c:formatCode>
                <c:ptCount val="84"/>
                <c:pt idx="3">
                  <c:v>3</c:v>
                </c:pt>
                <c:pt idx="7" formatCode="@">
                  <c:v>0</c:v>
                </c:pt>
                <c:pt idx="8" formatCode="@">
                  <c:v>0</c:v>
                </c:pt>
                <c:pt idx="10" formatCode="@">
                  <c:v>0</c:v>
                </c:pt>
                <c:pt idx="11" formatCode="@">
                  <c:v>0</c:v>
                </c:pt>
                <c:pt idx="12" formatCode="@">
                  <c:v>0</c:v>
                </c:pt>
                <c:pt idx="14" formatCode="@">
                  <c:v>0</c:v>
                </c:pt>
                <c:pt idx="15" formatCode="@">
                  <c:v>0</c:v>
                </c:pt>
                <c:pt idx="17" formatCode="@">
                  <c:v>0</c:v>
                </c:pt>
                <c:pt idx="20" formatCode="@">
                  <c:v>0</c:v>
                </c:pt>
                <c:pt idx="21" formatCode="@">
                  <c:v>0</c:v>
                </c:pt>
                <c:pt idx="22" formatCode="@">
                  <c:v>0</c:v>
                </c:pt>
                <c:pt idx="23" formatCode="@">
                  <c:v>0</c:v>
                </c:pt>
                <c:pt idx="25" formatCode="@">
                  <c:v>0</c:v>
                </c:pt>
                <c:pt idx="26" formatCode="@">
                  <c:v>0</c:v>
                </c:pt>
                <c:pt idx="27" formatCode="@">
                  <c:v>0</c:v>
                </c:pt>
                <c:pt idx="28">
                  <c:v>0</c:v>
                </c:pt>
                <c:pt idx="29" formatCode="@">
                  <c:v>0</c:v>
                </c:pt>
                <c:pt idx="30" formatCode="@">
                  <c:v>0</c:v>
                </c:pt>
                <c:pt idx="31" formatCode="@">
                  <c:v>0</c:v>
                </c:pt>
                <c:pt idx="32" formatCode="@">
                  <c:v>0</c:v>
                </c:pt>
                <c:pt idx="33" formatCode="@">
                  <c:v>0</c:v>
                </c:pt>
                <c:pt idx="34" formatCode="@">
                  <c:v>0</c:v>
                </c:pt>
                <c:pt idx="35" formatCode="@">
                  <c:v>0</c:v>
                </c:pt>
                <c:pt idx="37" formatCode="@">
                  <c:v>0</c:v>
                </c:pt>
                <c:pt idx="38" formatCode="@">
                  <c:v>0</c:v>
                </c:pt>
                <c:pt idx="39" formatCode="@">
                  <c:v>0</c:v>
                </c:pt>
                <c:pt idx="40" formatCode="@">
                  <c:v>0</c:v>
                </c:pt>
                <c:pt idx="41" formatCode="@">
                  <c:v>0</c:v>
                </c:pt>
                <c:pt idx="42" formatCode="@">
                  <c:v>0</c:v>
                </c:pt>
                <c:pt idx="43" formatCode="@">
                  <c:v>0</c:v>
                </c:pt>
                <c:pt idx="44">
                  <c:v>0</c:v>
                </c:pt>
                <c:pt idx="76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Лист1!$D$1:$D$6</c:f>
              <c:strCache>
                <c:ptCount val="1"/>
                <c:pt idx="0">
                  <c:v>43.01.09 Повар, кондитер.2017-2021уч.г. Тихонова М.Г. Экзамены 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Лист1!$D$7:$D$90</c:f>
              <c:numCache>
                <c:formatCode>General</c:formatCode>
                <c:ptCount val="84"/>
                <c:pt idx="3">
                  <c:v>4</c:v>
                </c:pt>
                <c:pt idx="6" formatCode="@">
                  <c:v>0</c:v>
                </c:pt>
                <c:pt idx="9" formatCode="@">
                  <c:v>0</c:v>
                </c:pt>
                <c:pt idx="16" formatCode="@">
                  <c:v>0</c:v>
                </c:pt>
                <c:pt idx="28">
                  <c:v>0</c:v>
                </c:pt>
                <c:pt idx="36" formatCode="@">
                  <c:v>0</c:v>
                </c:pt>
                <c:pt idx="44">
                  <c:v>0</c:v>
                </c:pt>
                <c:pt idx="45">
                  <c:v>0</c:v>
                </c:pt>
                <c:pt idx="46" formatCode="@">
                  <c:v>0</c:v>
                </c:pt>
                <c:pt idx="51" formatCode="@">
                  <c:v>0</c:v>
                </c:pt>
                <c:pt idx="56" formatCode="@">
                  <c:v>0</c:v>
                </c:pt>
                <c:pt idx="61" formatCode="@">
                  <c:v>0</c:v>
                </c:pt>
                <c:pt idx="66" formatCode="@">
                  <c:v>0</c:v>
                </c:pt>
                <c:pt idx="76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Лист1!$E$1:$E$6</c:f>
              <c:strCache>
                <c:ptCount val="1"/>
                <c:pt idx="0">
                  <c:v>43.01.09 Повар, кондитер.2017-2021уч.г. Тихонова М.Г. Объем образовательной программы (академических часов) ВСЕГО  Экзамены 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Лист1!$E$7:$E$90</c:f>
              <c:numCache>
                <c:formatCode>General</c:formatCode>
                <c:ptCount val="84"/>
                <c:pt idx="3">
                  <c:v>5</c:v>
                </c:pt>
                <c:pt idx="4">
                  <c:v>2146</c:v>
                </c:pt>
                <c:pt idx="5">
                  <c:v>1161</c:v>
                </c:pt>
                <c:pt idx="6">
                  <c:v>138.5</c:v>
                </c:pt>
                <c:pt idx="7">
                  <c:v>176</c:v>
                </c:pt>
                <c:pt idx="8">
                  <c:v>176</c:v>
                </c:pt>
                <c:pt idx="9">
                  <c:v>252.5</c:v>
                </c:pt>
                <c:pt idx="10">
                  <c:v>175</c:v>
                </c:pt>
                <c:pt idx="11">
                  <c:v>171</c:v>
                </c:pt>
                <c:pt idx="12">
                  <c:v>72</c:v>
                </c:pt>
                <c:pt idx="13">
                  <c:v>844</c:v>
                </c:pt>
                <c:pt idx="14">
                  <c:v>112</c:v>
                </c:pt>
                <c:pt idx="15">
                  <c:v>113</c:v>
                </c:pt>
                <c:pt idx="16">
                  <c:v>193</c:v>
                </c:pt>
                <c:pt idx="17">
                  <c:v>98</c:v>
                </c:pt>
                <c:pt idx="18">
                  <c:v>35</c:v>
                </c:pt>
                <c:pt idx="19">
                  <c:v>38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39</c:v>
                </c:pt>
                <c:pt idx="24">
                  <c:v>141</c:v>
                </c:pt>
                <c:pt idx="25">
                  <c:v>51</c:v>
                </c:pt>
                <c:pt idx="26">
                  <c:v>42</c:v>
                </c:pt>
                <c:pt idx="27">
                  <c:v>48</c:v>
                </c:pt>
                <c:pt idx="28">
                  <c:v>675</c:v>
                </c:pt>
                <c:pt idx="29">
                  <c:v>47</c:v>
                </c:pt>
                <c:pt idx="30">
                  <c:v>46</c:v>
                </c:pt>
                <c:pt idx="31">
                  <c:v>44</c:v>
                </c:pt>
                <c:pt idx="32">
                  <c:v>48</c:v>
                </c:pt>
                <c:pt idx="33">
                  <c:v>42</c:v>
                </c:pt>
                <c:pt idx="34">
                  <c:v>48</c:v>
                </c:pt>
                <c:pt idx="35">
                  <c:v>53</c:v>
                </c:pt>
                <c:pt idx="36">
                  <c:v>48</c:v>
                </c:pt>
                <c:pt idx="37">
                  <c:v>53</c:v>
                </c:pt>
                <c:pt idx="38">
                  <c:v>36</c:v>
                </c:pt>
                <c:pt idx="39">
                  <c:v>48</c:v>
                </c:pt>
                <c:pt idx="40">
                  <c:v>34</c:v>
                </c:pt>
                <c:pt idx="41">
                  <c:v>45</c:v>
                </c:pt>
                <c:pt idx="42">
                  <c:v>35</c:v>
                </c:pt>
                <c:pt idx="43">
                  <c:v>48</c:v>
                </c:pt>
                <c:pt idx="44">
                  <c:v>3011</c:v>
                </c:pt>
                <c:pt idx="46">
                  <c:v>294</c:v>
                </c:pt>
                <c:pt idx="47">
                  <c:v>32</c:v>
                </c:pt>
                <c:pt idx="48">
                  <c:v>118</c:v>
                </c:pt>
                <c:pt idx="49">
                  <c:v>72</c:v>
                </c:pt>
                <c:pt idx="50">
                  <c:v>72</c:v>
                </c:pt>
                <c:pt idx="51">
                  <c:v>942</c:v>
                </c:pt>
                <c:pt idx="52">
                  <c:v>32</c:v>
                </c:pt>
                <c:pt idx="53">
                  <c:v>370</c:v>
                </c:pt>
                <c:pt idx="54">
                  <c:v>216</c:v>
                </c:pt>
                <c:pt idx="55">
                  <c:v>324</c:v>
                </c:pt>
                <c:pt idx="56">
                  <c:v>450</c:v>
                </c:pt>
                <c:pt idx="57">
                  <c:v>32</c:v>
                </c:pt>
                <c:pt idx="58">
                  <c:v>166</c:v>
                </c:pt>
                <c:pt idx="59">
                  <c:v>108</c:v>
                </c:pt>
                <c:pt idx="60">
                  <c:v>144</c:v>
                </c:pt>
                <c:pt idx="61">
                  <c:v>595</c:v>
                </c:pt>
                <c:pt idx="62">
                  <c:v>32</c:v>
                </c:pt>
                <c:pt idx="63">
                  <c:v>167</c:v>
                </c:pt>
                <c:pt idx="64">
                  <c:v>144</c:v>
                </c:pt>
                <c:pt idx="65">
                  <c:v>252</c:v>
                </c:pt>
                <c:pt idx="66">
                  <c:v>730</c:v>
                </c:pt>
                <c:pt idx="67">
                  <c:v>32</c:v>
                </c:pt>
                <c:pt idx="68">
                  <c:v>230</c:v>
                </c:pt>
                <c:pt idx="69">
                  <c:v>180</c:v>
                </c:pt>
                <c:pt idx="70">
                  <c:v>288</c:v>
                </c:pt>
                <c:pt idx="71">
                  <c:v>5832</c:v>
                </c:pt>
              </c:numCache>
            </c:numRef>
          </c:val>
        </c:ser>
        <c:ser>
          <c:idx val="3"/>
          <c:order val="3"/>
          <c:tx>
            <c:strRef>
              <c:f>Лист1!$F$1:$F$6</c:f>
              <c:strCache>
                <c:ptCount val="1"/>
                <c:pt idx="0">
                  <c:v>43.01.09 Повар, кондитер.2017-2021уч.г. Тихонова М.Г. Объем образовательной программы (академических часов) самостоятельная работа  Экзамены 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Лист1!$F$7:$F$90</c:f>
              <c:numCache>
                <c:formatCode>General</c:formatCode>
                <c:ptCount val="84"/>
                <c:pt idx="3">
                  <c:v>6</c:v>
                </c:pt>
                <c:pt idx="28">
                  <c:v>109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7">
                  <c:v>10</c:v>
                </c:pt>
                <c:pt idx="38">
                  <c:v>5</c:v>
                </c:pt>
                <c:pt idx="39">
                  <c:v>8</c:v>
                </c:pt>
                <c:pt idx="40">
                  <c:v>6</c:v>
                </c:pt>
                <c:pt idx="41">
                  <c:v>8</c:v>
                </c:pt>
                <c:pt idx="42">
                  <c:v>6</c:v>
                </c:pt>
                <c:pt idx="43">
                  <c:v>8</c:v>
                </c:pt>
                <c:pt idx="44">
                  <c:v>135</c:v>
                </c:pt>
                <c:pt idx="46">
                  <c:v>15</c:v>
                </c:pt>
                <c:pt idx="48">
                  <c:v>15</c:v>
                </c:pt>
                <c:pt idx="51">
                  <c:v>50</c:v>
                </c:pt>
                <c:pt idx="53">
                  <c:v>50</c:v>
                </c:pt>
                <c:pt idx="56">
                  <c:v>20</c:v>
                </c:pt>
                <c:pt idx="58">
                  <c:v>20</c:v>
                </c:pt>
                <c:pt idx="61">
                  <c:v>20</c:v>
                </c:pt>
                <c:pt idx="63">
                  <c:v>20</c:v>
                </c:pt>
                <c:pt idx="66">
                  <c:v>30</c:v>
                </c:pt>
                <c:pt idx="68">
                  <c:v>30</c:v>
                </c:pt>
                <c:pt idx="71">
                  <c:v>244</c:v>
                </c:pt>
              </c:numCache>
            </c:numRef>
          </c:val>
        </c:ser>
        <c:ser>
          <c:idx val="4"/>
          <c:order val="4"/>
          <c:tx>
            <c:strRef>
              <c:f>Лист1!$G$1:$G$6</c:f>
              <c:strCache>
                <c:ptCount val="1"/>
                <c:pt idx="0">
                  <c:v>2021-2025 уч.год Нагрузка во взаимодействии с преподавателем  всего во взаимодействии с преподавателем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Лист1!$G$7:$G$90</c:f>
              <c:numCache>
                <c:formatCode>General</c:formatCode>
                <c:ptCount val="84"/>
                <c:pt idx="3">
                  <c:v>7</c:v>
                </c:pt>
                <c:pt idx="4">
                  <c:v>2052</c:v>
                </c:pt>
                <c:pt idx="5">
                  <c:v>1098</c:v>
                </c:pt>
                <c:pt idx="6">
                  <c:v>114</c:v>
                </c:pt>
                <c:pt idx="7">
                  <c:v>171</c:v>
                </c:pt>
                <c:pt idx="8">
                  <c:v>171</c:v>
                </c:pt>
                <c:pt idx="9">
                  <c:v>228</c:v>
                </c:pt>
                <c:pt idx="10">
                  <c:v>171</c:v>
                </c:pt>
                <c:pt idx="11">
                  <c:v>171</c:v>
                </c:pt>
                <c:pt idx="12">
                  <c:v>72</c:v>
                </c:pt>
                <c:pt idx="13">
                  <c:v>813</c:v>
                </c:pt>
                <c:pt idx="14">
                  <c:v>108</c:v>
                </c:pt>
                <c:pt idx="15">
                  <c:v>108</c:v>
                </c:pt>
                <c:pt idx="16">
                  <c:v>171</c:v>
                </c:pt>
                <c:pt idx="17">
                  <c:v>98</c:v>
                </c:pt>
                <c:pt idx="18">
                  <c:v>35</c:v>
                </c:pt>
                <c:pt idx="19">
                  <c:v>38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39</c:v>
                </c:pt>
                <c:pt idx="24">
                  <c:v>141</c:v>
                </c:pt>
                <c:pt idx="25">
                  <c:v>51</c:v>
                </c:pt>
                <c:pt idx="26">
                  <c:v>42</c:v>
                </c:pt>
                <c:pt idx="27">
                  <c:v>48</c:v>
                </c:pt>
                <c:pt idx="28">
                  <c:v>663</c:v>
                </c:pt>
                <c:pt idx="29">
                  <c:v>47</c:v>
                </c:pt>
                <c:pt idx="30">
                  <c:v>46</c:v>
                </c:pt>
                <c:pt idx="31">
                  <c:v>44</c:v>
                </c:pt>
                <c:pt idx="32">
                  <c:v>48</c:v>
                </c:pt>
                <c:pt idx="33">
                  <c:v>42</c:v>
                </c:pt>
                <c:pt idx="34">
                  <c:v>48</c:v>
                </c:pt>
                <c:pt idx="35">
                  <c:v>53</c:v>
                </c:pt>
                <c:pt idx="36">
                  <c:v>36</c:v>
                </c:pt>
                <c:pt idx="37">
                  <c:v>53</c:v>
                </c:pt>
                <c:pt idx="38">
                  <c:v>36</c:v>
                </c:pt>
                <c:pt idx="39">
                  <c:v>48</c:v>
                </c:pt>
                <c:pt idx="40">
                  <c:v>34</c:v>
                </c:pt>
                <c:pt idx="41">
                  <c:v>45</c:v>
                </c:pt>
                <c:pt idx="42">
                  <c:v>35</c:v>
                </c:pt>
                <c:pt idx="43">
                  <c:v>48</c:v>
                </c:pt>
                <c:pt idx="44">
                  <c:v>2901</c:v>
                </c:pt>
                <c:pt idx="46">
                  <c:v>272</c:v>
                </c:pt>
                <c:pt idx="47">
                  <c:v>32</c:v>
                </c:pt>
                <c:pt idx="48">
                  <c:v>96</c:v>
                </c:pt>
                <c:pt idx="49">
                  <c:v>72</c:v>
                </c:pt>
                <c:pt idx="50">
                  <c:v>72</c:v>
                </c:pt>
                <c:pt idx="51">
                  <c:v>920</c:v>
                </c:pt>
                <c:pt idx="52">
                  <c:v>32</c:v>
                </c:pt>
                <c:pt idx="53">
                  <c:v>348</c:v>
                </c:pt>
                <c:pt idx="54">
                  <c:v>216</c:v>
                </c:pt>
                <c:pt idx="55">
                  <c:v>324</c:v>
                </c:pt>
                <c:pt idx="56">
                  <c:v>428</c:v>
                </c:pt>
                <c:pt idx="57">
                  <c:v>32</c:v>
                </c:pt>
                <c:pt idx="58">
                  <c:v>144</c:v>
                </c:pt>
                <c:pt idx="59">
                  <c:v>108</c:v>
                </c:pt>
                <c:pt idx="60">
                  <c:v>144</c:v>
                </c:pt>
                <c:pt idx="61">
                  <c:v>573</c:v>
                </c:pt>
                <c:pt idx="62">
                  <c:v>32</c:v>
                </c:pt>
                <c:pt idx="63">
                  <c:v>145</c:v>
                </c:pt>
                <c:pt idx="64">
                  <c:v>144</c:v>
                </c:pt>
                <c:pt idx="65">
                  <c:v>252</c:v>
                </c:pt>
                <c:pt idx="66">
                  <c:v>708</c:v>
                </c:pt>
                <c:pt idx="67">
                  <c:v>32</c:v>
                </c:pt>
                <c:pt idx="68">
                  <c:v>208</c:v>
                </c:pt>
                <c:pt idx="69">
                  <c:v>180</c:v>
                </c:pt>
                <c:pt idx="70">
                  <c:v>288</c:v>
                </c:pt>
                <c:pt idx="71">
                  <c:v>5616</c:v>
                </c:pt>
                <c:pt idx="72">
                  <c:v>108</c:v>
                </c:pt>
                <c:pt idx="73">
                  <c:v>108</c:v>
                </c:pt>
                <c:pt idx="74">
                  <c:v>72</c:v>
                </c:pt>
                <c:pt idx="76">
                  <c:v>5904</c:v>
                </c:pt>
                <c:pt idx="78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Лист1!$H$1:$H$6</c:f>
              <c:strCache>
                <c:ptCount val="1"/>
                <c:pt idx="0">
                  <c:v>2021-2025 уч.год Нагрузка во взаимодействии с преподавателем  По учебным дисциплинам и МДК Теоретическое обучение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Лист1!$H$7:$H$90</c:f>
              <c:numCache>
                <c:formatCode>General</c:formatCode>
                <c:ptCount val="84"/>
                <c:pt idx="3">
                  <c:v>8</c:v>
                </c:pt>
                <c:pt idx="4">
                  <c:v>1158</c:v>
                </c:pt>
                <c:pt idx="5">
                  <c:v>486</c:v>
                </c:pt>
                <c:pt idx="6">
                  <c:v>65</c:v>
                </c:pt>
                <c:pt idx="7">
                  <c:v>95</c:v>
                </c:pt>
                <c:pt idx="8">
                  <c:v>4</c:v>
                </c:pt>
                <c:pt idx="9">
                  <c:v>161</c:v>
                </c:pt>
                <c:pt idx="10">
                  <c:v>89</c:v>
                </c:pt>
                <c:pt idx="11">
                  <c:v>10</c:v>
                </c:pt>
                <c:pt idx="12">
                  <c:v>62</c:v>
                </c:pt>
                <c:pt idx="13">
                  <c:v>594</c:v>
                </c:pt>
                <c:pt idx="14">
                  <c:v>33</c:v>
                </c:pt>
                <c:pt idx="15">
                  <c:v>98</c:v>
                </c:pt>
                <c:pt idx="16">
                  <c:v>142</c:v>
                </c:pt>
                <c:pt idx="17">
                  <c:v>87</c:v>
                </c:pt>
                <c:pt idx="18">
                  <c:v>18</c:v>
                </c:pt>
                <c:pt idx="19">
                  <c:v>30</c:v>
                </c:pt>
                <c:pt idx="20">
                  <c:v>46</c:v>
                </c:pt>
                <c:pt idx="21">
                  <c:v>43</c:v>
                </c:pt>
                <c:pt idx="22">
                  <c:v>68</c:v>
                </c:pt>
                <c:pt idx="23">
                  <c:v>29</c:v>
                </c:pt>
                <c:pt idx="24">
                  <c:v>78</c:v>
                </c:pt>
                <c:pt idx="25">
                  <c:v>20</c:v>
                </c:pt>
                <c:pt idx="26">
                  <c:v>33</c:v>
                </c:pt>
                <c:pt idx="27">
                  <c:v>25</c:v>
                </c:pt>
                <c:pt idx="28">
                  <c:v>394</c:v>
                </c:pt>
                <c:pt idx="29">
                  <c:v>31</c:v>
                </c:pt>
                <c:pt idx="30">
                  <c:v>30</c:v>
                </c:pt>
                <c:pt idx="31">
                  <c:v>32</c:v>
                </c:pt>
                <c:pt idx="32">
                  <c:v>36</c:v>
                </c:pt>
                <c:pt idx="33">
                  <c:v>28</c:v>
                </c:pt>
                <c:pt idx="34">
                  <c:v>38</c:v>
                </c:pt>
                <c:pt idx="35">
                  <c:v>11</c:v>
                </c:pt>
                <c:pt idx="36">
                  <c:v>16</c:v>
                </c:pt>
                <c:pt idx="37">
                  <c:v>11</c:v>
                </c:pt>
                <c:pt idx="38">
                  <c:v>28</c:v>
                </c:pt>
                <c:pt idx="39">
                  <c:v>21</c:v>
                </c:pt>
                <c:pt idx="40">
                  <c:v>23</c:v>
                </c:pt>
                <c:pt idx="41">
                  <c:v>32</c:v>
                </c:pt>
                <c:pt idx="42">
                  <c:v>17</c:v>
                </c:pt>
                <c:pt idx="43">
                  <c:v>40</c:v>
                </c:pt>
                <c:pt idx="44">
                  <c:v>795</c:v>
                </c:pt>
                <c:pt idx="45">
                  <c:v>0</c:v>
                </c:pt>
                <c:pt idx="46">
                  <c:v>93</c:v>
                </c:pt>
                <c:pt idx="47">
                  <c:v>20</c:v>
                </c:pt>
                <c:pt idx="48">
                  <c:v>73</c:v>
                </c:pt>
                <c:pt idx="49">
                  <c:v>0</c:v>
                </c:pt>
                <c:pt idx="50">
                  <c:v>0</c:v>
                </c:pt>
                <c:pt idx="51">
                  <c:v>265</c:v>
                </c:pt>
                <c:pt idx="52">
                  <c:v>16</c:v>
                </c:pt>
                <c:pt idx="53">
                  <c:v>249</c:v>
                </c:pt>
                <c:pt idx="54">
                  <c:v>0</c:v>
                </c:pt>
                <c:pt idx="55">
                  <c:v>0</c:v>
                </c:pt>
                <c:pt idx="56">
                  <c:v>110</c:v>
                </c:pt>
                <c:pt idx="57">
                  <c:v>22</c:v>
                </c:pt>
                <c:pt idx="58">
                  <c:v>88</c:v>
                </c:pt>
                <c:pt idx="61">
                  <c:v>149</c:v>
                </c:pt>
                <c:pt idx="62">
                  <c:v>24</c:v>
                </c:pt>
                <c:pt idx="63">
                  <c:v>125</c:v>
                </c:pt>
                <c:pt idx="66">
                  <c:v>178</c:v>
                </c:pt>
                <c:pt idx="67">
                  <c:v>24</c:v>
                </c:pt>
                <c:pt idx="68">
                  <c:v>154</c:v>
                </c:pt>
                <c:pt idx="71">
                  <c:v>2347</c:v>
                </c:pt>
                <c:pt idx="76">
                  <c:v>2347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Лист1!$I$1:$I$6</c:f>
              <c:strCache>
                <c:ptCount val="1"/>
                <c:pt idx="0">
                  <c:v>2021-2025 уч.год Нагрузка во взаимодействии с преподавателем  По учебным дисциплинам и МДК лаб. и практ. занятий 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Лист1!$I$7:$I$90</c:f>
              <c:numCache>
                <c:formatCode>General</c:formatCode>
                <c:ptCount val="84"/>
                <c:pt idx="3">
                  <c:v>9</c:v>
                </c:pt>
                <c:pt idx="4">
                  <c:v>906</c:v>
                </c:pt>
                <c:pt idx="5">
                  <c:v>624</c:v>
                </c:pt>
                <c:pt idx="6">
                  <c:v>49</c:v>
                </c:pt>
                <c:pt idx="7">
                  <c:v>76</c:v>
                </c:pt>
                <c:pt idx="8">
                  <c:v>167</c:v>
                </c:pt>
                <c:pt idx="9">
                  <c:v>67</c:v>
                </c:pt>
                <c:pt idx="10">
                  <c:v>92</c:v>
                </c:pt>
                <c:pt idx="11">
                  <c:v>161</c:v>
                </c:pt>
                <c:pt idx="12">
                  <c:v>12</c:v>
                </c:pt>
                <c:pt idx="13">
                  <c:v>219</c:v>
                </c:pt>
                <c:pt idx="14">
                  <c:v>75</c:v>
                </c:pt>
                <c:pt idx="15">
                  <c:v>10</c:v>
                </c:pt>
                <c:pt idx="16">
                  <c:v>29</c:v>
                </c:pt>
                <c:pt idx="17">
                  <c:v>11</c:v>
                </c:pt>
                <c:pt idx="18">
                  <c:v>17</c:v>
                </c:pt>
                <c:pt idx="19">
                  <c:v>8</c:v>
                </c:pt>
                <c:pt idx="20">
                  <c:v>26</c:v>
                </c:pt>
                <c:pt idx="21">
                  <c:v>29</c:v>
                </c:pt>
                <c:pt idx="22">
                  <c:v>4</c:v>
                </c:pt>
                <c:pt idx="23">
                  <c:v>10</c:v>
                </c:pt>
                <c:pt idx="24">
                  <c:v>63</c:v>
                </c:pt>
                <c:pt idx="25">
                  <c:v>31</c:v>
                </c:pt>
                <c:pt idx="26">
                  <c:v>9</c:v>
                </c:pt>
                <c:pt idx="27">
                  <c:v>23</c:v>
                </c:pt>
                <c:pt idx="28">
                  <c:v>269</c:v>
                </c:pt>
                <c:pt idx="29">
                  <c:v>16</c:v>
                </c:pt>
                <c:pt idx="30">
                  <c:v>16</c:v>
                </c:pt>
                <c:pt idx="31">
                  <c:v>12</c:v>
                </c:pt>
                <c:pt idx="32">
                  <c:v>12</c:v>
                </c:pt>
                <c:pt idx="33">
                  <c:v>14</c:v>
                </c:pt>
                <c:pt idx="34">
                  <c:v>10</c:v>
                </c:pt>
                <c:pt idx="35">
                  <c:v>42</c:v>
                </c:pt>
                <c:pt idx="36">
                  <c:v>20</c:v>
                </c:pt>
                <c:pt idx="37">
                  <c:v>42</c:v>
                </c:pt>
                <c:pt idx="38">
                  <c:v>8</c:v>
                </c:pt>
                <c:pt idx="39">
                  <c:v>27</c:v>
                </c:pt>
                <c:pt idx="40">
                  <c:v>11</c:v>
                </c:pt>
                <c:pt idx="41">
                  <c:v>13</c:v>
                </c:pt>
                <c:pt idx="42">
                  <c:v>18</c:v>
                </c:pt>
                <c:pt idx="43">
                  <c:v>8</c:v>
                </c:pt>
                <c:pt idx="44">
                  <c:v>306</c:v>
                </c:pt>
                <c:pt idx="46">
                  <c:v>35</c:v>
                </c:pt>
                <c:pt idx="47">
                  <c:v>12</c:v>
                </c:pt>
                <c:pt idx="48">
                  <c:v>23</c:v>
                </c:pt>
                <c:pt idx="51">
                  <c:v>115</c:v>
                </c:pt>
                <c:pt idx="52">
                  <c:v>16</c:v>
                </c:pt>
                <c:pt idx="53">
                  <c:v>99</c:v>
                </c:pt>
                <c:pt idx="56">
                  <c:v>66</c:v>
                </c:pt>
                <c:pt idx="57">
                  <c:v>10</c:v>
                </c:pt>
                <c:pt idx="58">
                  <c:v>56</c:v>
                </c:pt>
                <c:pt idx="61">
                  <c:v>28</c:v>
                </c:pt>
                <c:pt idx="62">
                  <c:v>8</c:v>
                </c:pt>
                <c:pt idx="63">
                  <c:v>20</c:v>
                </c:pt>
                <c:pt idx="66">
                  <c:v>62</c:v>
                </c:pt>
                <c:pt idx="67">
                  <c:v>8</c:v>
                </c:pt>
                <c:pt idx="68">
                  <c:v>54</c:v>
                </c:pt>
                <c:pt idx="71">
                  <c:v>1481</c:v>
                </c:pt>
                <c:pt idx="76">
                  <c:v>1481</c:v>
                </c:pt>
              </c:numCache>
            </c:numRef>
          </c:val>
        </c:ser>
        <c:ser>
          <c:idx val="7"/>
          <c:order val="7"/>
          <c:tx>
            <c:strRef>
              <c:f>Лист1!$J$1:$J$6</c:f>
              <c:strCache>
                <c:ptCount val="1"/>
                <c:pt idx="0">
                  <c:v>2021-2025 уч.год Нагрузка во взаимодействии с преподавателем  Практики лаб. и практ. занятий 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Лист1!$J$7:$J$90</c:f>
              <c:numCache>
                <c:formatCode>General</c:formatCode>
                <c:ptCount val="84"/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13">
                  <c:v>0</c:v>
                </c:pt>
                <c:pt idx="24">
                  <c:v>0</c:v>
                </c:pt>
                <c:pt idx="28">
                  <c:v>0</c:v>
                </c:pt>
                <c:pt idx="44">
                  <c:v>0</c:v>
                </c:pt>
                <c:pt idx="46">
                  <c:v>0</c:v>
                </c:pt>
                <c:pt idx="51">
                  <c:v>0</c:v>
                </c:pt>
                <c:pt idx="56">
                  <c:v>0</c:v>
                </c:pt>
                <c:pt idx="61">
                  <c:v>0</c:v>
                </c:pt>
                <c:pt idx="66">
                  <c:v>0</c:v>
                </c:pt>
                <c:pt idx="71">
                  <c:v>0</c:v>
                </c:pt>
                <c:pt idx="76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Лист1!$K$1:$K$6</c:f>
              <c:strCache>
                <c:ptCount val="1"/>
                <c:pt idx="0">
                  <c:v>2021-2025 уч.год Нагрузка во взаимодействии с преподавателем  Консультации лаб. и практ. занятий 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Лист1!$K$7:$K$90</c:f>
              <c:numCache>
                <c:formatCode>General</c:formatCode>
                <c:ptCount val="84"/>
                <c:pt idx="3">
                  <c:v>11</c:v>
                </c:pt>
                <c:pt idx="4">
                  <c:v>68</c:v>
                </c:pt>
                <c:pt idx="5">
                  <c:v>44</c:v>
                </c:pt>
                <c:pt idx="6">
                  <c:v>15</c:v>
                </c:pt>
                <c:pt idx="7">
                  <c:v>5</c:v>
                </c:pt>
                <c:pt idx="8">
                  <c:v>5</c:v>
                </c:pt>
                <c:pt idx="9">
                  <c:v>15</c:v>
                </c:pt>
                <c:pt idx="10">
                  <c:v>4</c:v>
                </c:pt>
                <c:pt idx="13">
                  <c:v>24</c:v>
                </c:pt>
                <c:pt idx="14">
                  <c:v>4</c:v>
                </c:pt>
                <c:pt idx="15">
                  <c:v>5</c:v>
                </c:pt>
                <c:pt idx="16">
                  <c:v>15</c:v>
                </c:pt>
                <c:pt idx="24">
                  <c:v>0</c:v>
                </c:pt>
                <c:pt idx="28">
                  <c:v>5</c:v>
                </c:pt>
                <c:pt idx="36">
                  <c:v>5</c:v>
                </c:pt>
                <c:pt idx="44">
                  <c:v>20</c:v>
                </c:pt>
                <c:pt idx="46">
                  <c:v>4</c:v>
                </c:pt>
                <c:pt idx="48">
                  <c:v>4</c:v>
                </c:pt>
                <c:pt idx="51">
                  <c:v>4</c:v>
                </c:pt>
                <c:pt idx="53">
                  <c:v>4</c:v>
                </c:pt>
                <c:pt idx="56">
                  <c:v>4</c:v>
                </c:pt>
                <c:pt idx="58">
                  <c:v>4</c:v>
                </c:pt>
                <c:pt idx="61">
                  <c:v>4</c:v>
                </c:pt>
                <c:pt idx="63">
                  <c:v>4</c:v>
                </c:pt>
                <c:pt idx="66">
                  <c:v>4</c:v>
                </c:pt>
                <c:pt idx="68">
                  <c:v>4</c:v>
                </c:pt>
                <c:pt idx="71">
                  <c:v>93</c:v>
                </c:pt>
                <c:pt idx="76">
                  <c:v>93</c:v>
                </c:pt>
              </c:numCache>
            </c:numRef>
          </c:val>
        </c:ser>
        <c:ser>
          <c:idx val="9"/>
          <c:order val="9"/>
          <c:tx>
            <c:strRef>
              <c:f>Лист1!$L$1:$L$6</c:f>
              <c:strCache>
                <c:ptCount val="1"/>
                <c:pt idx="0">
                  <c:v>2021-2025 уч.год Нагрузка во взаимодействии с преподавателем  Промежуточная аттестация лаб. и практ. занятий 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Лист1!$L$7:$L$90</c:f>
              <c:numCache>
                <c:formatCode>General</c:formatCode>
                <c:ptCount val="84"/>
                <c:pt idx="3">
                  <c:v>12</c:v>
                </c:pt>
                <c:pt idx="4">
                  <c:v>26</c:v>
                </c:pt>
                <c:pt idx="5">
                  <c:v>19</c:v>
                </c:pt>
                <c:pt idx="6">
                  <c:v>9.5</c:v>
                </c:pt>
                <c:pt idx="9">
                  <c:v>9.5</c:v>
                </c:pt>
                <c:pt idx="13">
                  <c:v>7</c:v>
                </c:pt>
                <c:pt idx="16">
                  <c:v>7</c:v>
                </c:pt>
                <c:pt idx="24">
                  <c:v>0</c:v>
                </c:pt>
                <c:pt idx="28">
                  <c:v>7</c:v>
                </c:pt>
                <c:pt idx="36">
                  <c:v>7</c:v>
                </c:pt>
                <c:pt idx="44">
                  <c:v>90</c:v>
                </c:pt>
                <c:pt idx="46">
                  <c:v>18</c:v>
                </c:pt>
                <c:pt idx="48">
                  <c:v>18</c:v>
                </c:pt>
                <c:pt idx="51">
                  <c:v>18</c:v>
                </c:pt>
                <c:pt idx="53">
                  <c:v>18</c:v>
                </c:pt>
                <c:pt idx="56">
                  <c:v>18</c:v>
                </c:pt>
                <c:pt idx="58">
                  <c:v>18</c:v>
                </c:pt>
                <c:pt idx="61">
                  <c:v>18</c:v>
                </c:pt>
                <c:pt idx="63">
                  <c:v>18</c:v>
                </c:pt>
                <c:pt idx="66">
                  <c:v>18</c:v>
                </c:pt>
                <c:pt idx="68">
                  <c:v>18</c:v>
                </c:pt>
                <c:pt idx="71">
                  <c:v>123</c:v>
                </c:pt>
                <c:pt idx="76">
                  <c:v>123</c:v>
                </c:pt>
              </c:numCache>
            </c:numRef>
          </c:val>
        </c:ser>
        <c:ser>
          <c:idx val="10"/>
          <c:order val="10"/>
          <c:tx>
            <c:strRef>
              <c:f>Лист1!$M$1:$M$6</c:f>
              <c:strCache>
                <c:ptCount val="1"/>
                <c:pt idx="0">
                  <c:v>2021-2025 уч.год Распределение нагрузки  I курс по курсам и семестрам (час. в семестр) 1 сем./ трим.
**
нед.
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Лист1!$M$7:$M$90</c:f>
              <c:numCache>
                <c:formatCode>General</c:formatCode>
                <c:ptCount val="84"/>
                <c:pt idx="3">
                  <c:v>13</c:v>
                </c:pt>
                <c:pt idx="4">
                  <c:v>493</c:v>
                </c:pt>
                <c:pt idx="5">
                  <c:v>255</c:v>
                </c:pt>
                <c:pt idx="6">
                  <c:v>23</c:v>
                </c:pt>
                <c:pt idx="7">
                  <c:v>38</c:v>
                </c:pt>
                <c:pt idx="8">
                  <c:v>41</c:v>
                </c:pt>
                <c:pt idx="9">
                  <c:v>51</c:v>
                </c:pt>
                <c:pt idx="10">
                  <c:v>51</c:v>
                </c:pt>
                <c:pt idx="11">
                  <c:v>34</c:v>
                </c:pt>
                <c:pt idx="12">
                  <c:v>17</c:v>
                </c:pt>
                <c:pt idx="13">
                  <c:v>187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20">
                  <c:v>51</c:v>
                </c:pt>
                <c:pt idx="24">
                  <c:v>51</c:v>
                </c:pt>
                <c:pt idx="25">
                  <c:v>51</c:v>
                </c:pt>
                <c:pt idx="28">
                  <c:v>87</c:v>
                </c:pt>
                <c:pt idx="29">
                  <c:v>26</c:v>
                </c:pt>
                <c:pt idx="30">
                  <c:v>25</c:v>
                </c:pt>
                <c:pt idx="38">
                  <c:v>36</c:v>
                </c:pt>
                <c:pt idx="46">
                  <c:v>32</c:v>
                </c:pt>
                <c:pt idx="47">
                  <c:v>32</c:v>
                </c:pt>
                <c:pt idx="51">
                  <c:v>0</c:v>
                </c:pt>
                <c:pt idx="56">
                  <c:v>0</c:v>
                </c:pt>
                <c:pt idx="61">
                  <c:v>0</c:v>
                </c:pt>
                <c:pt idx="66">
                  <c:v>0</c:v>
                </c:pt>
                <c:pt idx="71">
                  <c:v>580</c:v>
                </c:pt>
                <c:pt idx="76">
                  <c:v>580</c:v>
                </c:pt>
                <c:pt idx="78">
                  <c:v>612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2</c:v>
                </c:pt>
              </c:numCache>
            </c:numRef>
          </c:val>
        </c:ser>
        <c:ser>
          <c:idx val="11"/>
          <c:order val="11"/>
          <c:tx>
            <c:strRef>
              <c:f>Лист1!$N$1:$N$6</c:f>
              <c:strCache>
                <c:ptCount val="1"/>
                <c:pt idx="0">
                  <c:v>2021-2025 уч.год Распределение нагрузки  I курс по курсам и семестрам (час. в семестр) 2 сем./ трим.
**
нед.
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Лист1!$N$7:$N$90</c:f>
              <c:numCache>
                <c:formatCode>General</c:formatCode>
                <c:ptCount val="84"/>
                <c:pt idx="3">
                  <c:v>14</c:v>
                </c:pt>
                <c:pt idx="4">
                  <c:v>546</c:v>
                </c:pt>
                <c:pt idx="5">
                  <c:v>302</c:v>
                </c:pt>
                <c:pt idx="6">
                  <c:v>21</c:v>
                </c:pt>
                <c:pt idx="7">
                  <c:v>63</c:v>
                </c:pt>
                <c:pt idx="8">
                  <c:v>42</c:v>
                </c:pt>
                <c:pt idx="9">
                  <c:v>63</c:v>
                </c:pt>
                <c:pt idx="10">
                  <c:v>42</c:v>
                </c:pt>
                <c:pt idx="11">
                  <c:v>50</c:v>
                </c:pt>
                <c:pt idx="12">
                  <c:v>21</c:v>
                </c:pt>
                <c:pt idx="13">
                  <c:v>202</c:v>
                </c:pt>
                <c:pt idx="14">
                  <c:v>42</c:v>
                </c:pt>
                <c:pt idx="15">
                  <c:v>42</c:v>
                </c:pt>
                <c:pt idx="16">
                  <c:v>33</c:v>
                </c:pt>
                <c:pt idx="17">
                  <c:v>64</c:v>
                </c:pt>
                <c:pt idx="20">
                  <c:v>21</c:v>
                </c:pt>
                <c:pt idx="24">
                  <c:v>42</c:v>
                </c:pt>
                <c:pt idx="26">
                  <c:v>42</c:v>
                </c:pt>
                <c:pt idx="28">
                  <c:v>42</c:v>
                </c:pt>
                <c:pt idx="29">
                  <c:v>21</c:v>
                </c:pt>
                <c:pt idx="30">
                  <c:v>21</c:v>
                </c:pt>
                <c:pt idx="46">
                  <c:v>240</c:v>
                </c:pt>
                <c:pt idx="48">
                  <c:v>96</c:v>
                </c:pt>
                <c:pt idx="49">
                  <c:v>72</c:v>
                </c:pt>
                <c:pt idx="50">
                  <c:v>72</c:v>
                </c:pt>
                <c:pt idx="51">
                  <c:v>0</c:v>
                </c:pt>
                <c:pt idx="56">
                  <c:v>0</c:v>
                </c:pt>
                <c:pt idx="61">
                  <c:v>0</c:v>
                </c:pt>
                <c:pt idx="66">
                  <c:v>0</c:v>
                </c:pt>
                <c:pt idx="71">
                  <c:v>588</c:v>
                </c:pt>
                <c:pt idx="76">
                  <c:v>588</c:v>
                </c:pt>
                <c:pt idx="78">
                  <c:v>684</c:v>
                </c:pt>
                <c:pt idx="79">
                  <c:v>72</c:v>
                </c:pt>
                <c:pt idx="80">
                  <c:v>72</c:v>
                </c:pt>
                <c:pt idx="81">
                  <c:v>1</c:v>
                </c:pt>
                <c:pt idx="82">
                  <c:v>5</c:v>
                </c:pt>
              </c:numCache>
            </c:numRef>
          </c:val>
        </c:ser>
        <c:ser>
          <c:idx val="12"/>
          <c:order val="12"/>
          <c:tx>
            <c:strRef>
              <c:f>Лист1!$O$1:$O$6</c:f>
              <c:strCache>
                <c:ptCount val="1"/>
                <c:pt idx="0">
                  <c:v>2021-2025 уч.год Распределение нагрузки  II курс по курсам и семестрам (час. в семестр) 3 сем./ трим.
**
нед
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Лист1!$O$7:$O$90</c:f>
              <c:numCache>
                <c:formatCode>General</c:formatCode>
                <c:ptCount val="84"/>
                <c:pt idx="3">
                  <c:v>15</c:v>
                </c:pt>
                <c:pt idx="4">
                  <c:v>494</c:v>
                </c:pt>
                <c:pt idx="5">
                  <c:v>255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42</c:v>
                </c:pt>
                <c:pt idx="10">
                  <c:v>43</c:v>
                </c:pt>
                <c:pt idx="11">
                  <c:v>34</c:v>
                </c:pt>
                <c:pt idx="12">
                  <c:v>34</c:v>
                </c:pt>
                <c:pt idx="13">
                  <c:v>239</c:v>
                </c:pt>
                <c:pt idx="14">
                  <c:v>32</c:v>
                </c:pt>
                <c:pt idx="15">
                  <c:v>32</c:v>
                </c:pt>
                <c:pt idx="16">
                  <c:v>68</c:v>
                </c:pt>
                <c:pt idx="18">
                  <c:v>35</c:v>
                </c:pt>
                <c:pt idx="22">
                  <c:v>72</c:v>
                </c:pt>
                <c:pt idx="24">
                  <c:v>0</c:v>
                </c:pt>
                <c:pt idx="28">
                  <c:v>86</c:v>
                </c:pt>
                <c:pt idx="31">
                  <c:v>44</c:v>
                </c:pt>
                <c:pt idx="33">
                  <c:v>42</c:v>
                </c:pt>
                <c:pt idx="46">
                  <c:v>0</c:v>
                </c:pt>
                <c:pt idx="51">
                  <c:v>0</c:v>
                </c:pt>
                <c:pt idx="56">
                  <c:v>32</c:v>
                </c:pt>
                <c:pt idx="57">
                  <c:v>32</c:v>
                </c:pt>
                <c:pt idx="61">
                  <c:v>0</c:v>
                </c:pt>
                <c:pt idx="66">
                  <c:v>0</c:v>
                </c:pt>
                <c:pt idx="71">
                  <c:v>580</c:v>
                </c:pt>
                <c:pt idx="76">
                  <c:v>580</c:v>
                </c:pt>
                <c:pt idx="78">
                  <c:v>612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</c:v>
                </c:pt>
              </c:numCache>
            </c:numRef>
          </c:val>
        </c:ser>
        <c:ser>
          <c:idx val="13"/>
          <c:order val="13"/>
          <c:tx>
            <c:strRef>
              <c:f>Лист1!$P$1:$P$6</c:f>
              <c:strCache>
                <c:ptCount val="1"/>
                <c:pt idx="0">
                  <c:v>2021-2025 уч.год Распределение нагрузки  II курс по курсам и семестрам (час. в семестр) 4 сем./ трим.
**
нед.
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Лист1!$P$7:$P$90</c:f>
              <c:numCache>
                <c:formatCode>General</c:formatCode>
                <c:ptCount val="84"/>
                <c:pt idx="3">
                  <c:v>16</c:v>
                </c:pt>
                <c:pt idx="4">
                  <c:v>360</c:v>
                </c:pt>
                <c:pt idx="5">
                  <c:v>286</c:v>
                </c:pt>
                <c:pt idx="6">
                  <c:v>36</c:v>
                </c:pt>
                <c:pt idx="7">
                  <c:v>36</c:v>
                </c:pt>
                <c:pt idx="8">
                  <c:v>54</c:v>
                </c:pt>
                <c:pt idx="9">
                  <c:v>72</c:v>
                </c:pt>
                <c:pt idx="10">
                  <c:v>35</c:v>
                </c:pt>
                <c:pt idx="11">
                  <c:v>53</c:v>
                </c:pt>
                <c:pt idx="13">
                  <c:v>74</c:v>
                </c:pt>
                <c:pt idx="16">
                  <c:v>36</c:v>
                </c:pt>
                <c:pt idx="19">
                  <c:v>38</c:v>
                </c:pt>
                <c:pt idx="24">
                  <c:v>0</c:v>
                </c:pt>
                <c:pt idx="28">
                  <c:v>36</c:v>
                </c:pt>
                <c:pt idx="36">
                  <c:v>36</c:v>
                </c:pt>
                <c:pt idx="46">
                  <c:v>0</c:v>
                </c:pt>
                <c:pt idx="51">
                  <c:v>0</c:v>
                </c:pt>
                <c:pt idx="56">
                  <c:v>396</c:v>
                </c:pt>
                <c:pt idx="58">
                  <c:v>144</c:v>
                </c:pt>
                <c:pt idx="59">
                  <c:v>108</c:v>
                </c:pt>
                <c:pt idx="60">
                  <c:v>144</c:v>
                </c:pt>
                <c:pt idx="61">
                  <c:v>0</c:v>
                </c:pt>
                <c:pt idx="66">
                  <c:v>0</c:v>
                </c:pt>
                <c:pt idx="71">
                  <c:v>396</c:v>
                </c:pt>
                <c:pt idx="76">
                  <c:v>396</c:v>
                </c:pt>
                <c:pt idx="78">
                  <c:v>540</c:v>
                </c:pt>
                <c:pt idx="79">
                  <c:v>108</c:v>
                </c:pt>
                <c:pt idx="80">
                  <c:v>144</c:v>
                </c:pt>
                <c:pt idx="81">
                  <c:v>5</c:v>
                </c:pt>
                <c:pt idx="82">
                  <c:v>5</c:v>
                </c:pt>
              </c:numCache>
            </c:numRef>
          </c:val>
        </c:ser>
        <c:ser>
          <c:idx val="14"/>
          <c:order val="14"/>
          <c:tx>
            <c:strRef>
              <c:f>Лист1!$Q$1:$Q$6</c:f>
              <c:strCache>
                <c:ptCount val="1"/>
                <c:pt idx="0">
                  <c:v>2021-2025 уч.год Распределение нагрузки  III курс по курсам и семестрам (час. в семестр) 5 сем./ трим.
**
нед.
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Лист1!$Q$7:$Q$90</c:f>
              <c:numCache>
                <c:formatCode>General</c:formatCode>
                <c:ptCount val="84"/>
                <c:pt idx="3">
                  <c:v>17</c:v>
                </c:pt>
                <c:pt idx="4">
                  <c:v>71</c:v>
                </c:pt>
                <c:pt idx="5">
                  <c:v>0</c:v>
                </c:pt>
                <c:pt idx="13">
                  <c:v>71</c:v>
                </c:pt>
                <c:pt idx="21">
                  <c:v>32</c:v>
                </c:pt>
                <c:pt idx="23">
                  <c:v>39</c:v>
                </c:pt>
                <c:pt idx="24">
                  <c:v>0</c:v>
                </c:pt>
                <c:pt idx="28">
                  <c:v>128</c:v>
                </c:pt>
                <c:pt idx="35">
                  <c:v>16</c:v>
                </c:pt>
                <c:pt idx="37">
                  <c:v>16</c:v>
                </c:pt>
                <c:pt idx="39">
                  <c:v>48</c:v>
                </c:pt>
                <c:pt idx="43">
                  <c:v>48</c:v>
                </c:pt>
                <c:pt idx="46">
                  <c:v>0</c:v>
                </c:pt>
                <c:pt idx="51">
                  <c:v>224</c:v>
                </c:pt>
                <c:pt idx="52">
                  <c:v>32</c:v>
                </c:pt>
                <c:pt idx="53">
                  <c:v>144</c:v>
                </c:pt>
                <c:pt idx="54">
                  <c:v>48</c:v>
                </c:pt>
                <c:pt idx="56">
                  <c:v>0</c:v>
                </c:pt>
                <c:pt idx="61">
                  <c:v>153</c:v>
                </c:pt>
                <c:pt idx="62">
                  <c:v>32</c:v>
                </c:pt>
                <c:pt idx="63">
                  <c:v>73</c:v>
                </c:pt>
                <c:pt idx="64">
                  <c:v>48</c:v>
                </c:pt>
                <c:pt idx="66">
                  <c:v>0</c:v>
                </c:pt>
                <c:pt idx="71">
                  <c:v>199</c:v>
                </c:pt>
                <c:pt idx="76">
                  <c:v>199</c:v>
                </c:pt>
                <c:pt idx="78">
                  <c:v>480</c:v>
                </c:pt>
                <c:pt idx="79">
                  <c:v>96</c:v>
                </c:pt>
                <c:pt idx="80">
                  <c:v>0</c:v>
                </c:pt>
                <c:pt idx="81">
                  <c:v>0</c:v>
                </c:pt>
                <c:pt idx="82">
                  <c:v>3</c:v>
                </c:pt>
              </c:numCache>
            </c:numRef>
          </c:val>
        </c:ser>
        <c:ser>
          <c:idx val="15"/>
          <c:order val="15"/>
          <c:tx>
            <c:strRef>
              <c:f>Лист1!$R$1:$R$6</c:f>
              <c:strCache>
                <c:ptCount val="1"/>
                <c:pt idx="0">
                  <c:v>2021-2025 уч.год Распределение нагрузки  III курс по курсам и семестрам (час. в семестр) 6 сем./ трим.
**
нед.
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Лист1!$R$7:$R$90</c:f>
              <c:numCache>
                <c:formatCode>General</c:formatCode>
                <c:ptCount val="84"/>
                <c:pt idx="3">
                  <c:v>18</c:v>
                </c:pt>
                <c:pt idx="4">
                  <c:v>88</c:v>
                </c:pt>
                <c:pt idx="5">
                  <c:v>0</c:v>
                </c:pt>
                <c:pt idx="13">
                  <c:v>40</c:v>
                </c:pt>
                <c:pt idx="21">
                  <c:v>40</c:v>
                </c:pt>
                <c:pt idx="24">
                  <c:v>48</c:v>
                </c:pt>
                <c:pt idx="27">
                  <c:v>48</c:v>
                </c:pt>
                <c:pt idx="28">
                  <c:v>80</c:v>
                </c:pt>
                <c:pt idx="34">
                  <c:v>48</c:v>
                </c:pt>
                <c:pt idx="35">
                  <c:v>16</c:v>
                </c:pt>
                <c:pt idx="37">
                  <c:v>16</c:v>
                </c:pt>
                <c:pt idx="46">
                  <c:v>0</c:v>
                </c:pt>
                <c:pt idx="51">
                  <c:v>240</c:v>
                </c:pt>
                <c:pt idx="53">
                  <c:v>144</c:v>
                </c:pt>
                <c:pt idx="54">
                  <c:v>96</c:v>
                </c:pt>
                <c:pt idx="56">
                  <c:v>0</c:v>
                </c:pt>
                <c:pt idx="61">
                  <c:v>420</c:v>
                </c:pt>
                <c:pt idx="63">
                  <c:v>72</c:v>
                </c:pt>
                <c:pt idx="64">
                  <c:v>96</c:v>
                </c:pt>
                <c:pt idx="65">
                  <c:v>252</c:v>
                </c:pt>
                <c:pt idx="66">
                  <c:v>0</c:v>
                </c:pt>
                <c:pt idx="71">
                  <c:v>168</c:v>
                </c:pt>
                <c:pt idx="74">
                  <c:v>72</c:v>
                </c:pt>
                <c:pt idx="76">
                  <c:v>240</c:v>
                </c:pt>
                <c:pt idx="78">
                  <c:v>384</c:v>
                </c:pt>
                <c:pt idx="79">
                  <c:v>192</c:v>
                </c:pt>
                <c:pt idx="80">
                  <c:v>252</c:v>
                </c:pt>
                <c:pt idx="81">
                  <c:v>1</c:v>
                </c:pt>
                <c:pt idx="82">
                  <c:v>3</c:v>
                </c:pt>
              </c:numCache>
            </c:numRef>
          </c:val>
        </c:ser>
        <c:ser>
          <c:idx val="16"/>
          <c:order val="16"/>
          <c:tx>
            <c:strRef>
              <c:f>Лист1!$S$1:$S$6</c:f>
              <c:strCache>
                <c:ptCount val="1"/>
                <c:pt idx="0">
                  <c:v>2021-2025 уч.год Распределение нагрузки  IVкурс по курсам и семестрам (час. в семестр) 7сем./ трим.
**
нед.
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Лист1!$S$7:$S$90</c:f>
              <c:numCache>
                <c:formatCode>General</c:formatCode>
                <c:ptCount val="84"/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13">
                  <c:v>0</c:v>
                </c:pt>
                <c:pt idx="24">
                  <c:v>0</c:v>
                </c:pt>
                <c:pt idx="28">
                  <c:v>132</c:v>
                </c:pt>
                <c:pt idx="32">
                  <c:v>48</c:v>
                </c:pt>
                <c:pt idx="35">
                  <c:v>12</c:v>
                </c:pt>
                <c:pt idx="37">
                  <c:v>12</c:v>
                </c:pt>
                <c:pt idx="40">
                  <c:v>12</c:v>
                </c:pt>
                <c:pt idx="41">
                  <c:v>36</c:v>
                </c:pt>
                <c:pt idx="42">
                  <c:v>12</c:v>
                </c:pt>
                <c:pt idx="46">
                  <c:v>0</c:v>
                </c:pt>
                <c:pt idx="51">
                  <c:v>312</c:v>
                </c:pt>
                <c:pt idx="53">
                  <c:v>60</c:v>
                </c:pt>
                <c:pt idx="54">
                  <c:v>72</c:v>
                </c:pt>
                <c:pt idx="55">
                  <c:v>180</c:v>
                </c:pt>
                <c:pt idx="56">
                  <c:v>0</c:v>
                </c:pt>
                <c:pt idx="61">
                  <c:v>0</c:v>
                </c:pt>
                <c:pt idx="66">
                  <c:v>168</c:v>
                </c:pt>
                <c:pt idx="67">
                  <c:v>32</c:v>
                </c:pt>
                <c:pt idx="68">
                  <c:v>64</c:v>
                </c:pt>
                <c:pt idx="69">
                  <c:v>72</c:v>
                </c:pt>
                <c:pt idx="71">
                  <c:v>132</c:v>
                </c:pt>
                <c:pt idx="76">
                  <c:v>132</c:v>
                </c:pt>
                <c:pt idx="78">
                  <c:v>288</c:v>
                </c:pt>
                <c:pt idx="79">
                  <c:v>144</c:v>
                </c:pt>
                <c:pt idx="80">
                  <c:v>180</c:v>
                </c:pt>
                <c:pt idx="81">
                  <c:v>0</c:v>
                </c:pt>
                <c:pt idx="82">
                  <c:v>1</c:v>
                </c:pt>
              </c:numCache>
            </c:numRef>
          </c:val>
        </c:ser>
        <c:ser>
          <c:idx val="17"/>
          <c:order val="17"/>
          <c:tx>
            <c:strRef>
              <c:f>Лист1!$T$1:$T$6</c:f>
              <c:strCache>
                <c:ptCount val="1"/>
                <c:pt idx="0">
                  <c:v>2021-2025 уч.год Распределение нагрузки  IVкурс по курсам и семестрам (час. в семестр) 8сем./ трим.
**
нед.
</c:v>
                </c:pt>
              </c:strCache>
            </c:strRef>
          </c:tx>
          <c:cat>
            <c:multiLvlStrRef>
              <c:f>Лист1!$A$7:$B$90</c:f>
              <c:multiLvlStrCache>
                <c:ptCount val="84"/>
                <c:lvl>
                  <c:pt idx="3">
                    <c:v>2</c:v>
                  </c:pt>
                  <c:pt idx="4">
                    <c:v>Общеобразовательный цикл</c:v>
                  </c:pt>
                  <c:pt idx="5">
                    <c:v>Общие учебные дисциплины</c:v>
                  </c:pt>
                  <c:pt idx="6">
                    <c:v>Русский язык</c:v>
                  </c:pt>
                  <c:pt idx="7">
                    <c:v>Литература</c:v>
                  </c:pt>
                  <c:pt idx="8">
                    <c:v>Иностранный язык</c:v>
                  </c:pt>
                  <c:pt idx="9">
                    <c:v>Математика</c:v>
                  </c:pt>
                  <c:pt idx="10">
                    <c:v>История</c:v>
                  </c:pt>
                  <c:pt idx="11">
                    <c:v>Физическая культура</c:v>
                  </c:pt>
                  <c:pt idx="12">
                    <c:v>Основы безопасности жизнедеятельности</c:v>
                  </c:pt>
                  <c:pt idx="13">
                    <c:v>Дисциплины по выбору из обязательных продметных областей</c:v>
                  </c:pt>
                  <c:pt idx="14">
                    <c:v>Информатика </c:v>
                  </c:pt>
                  <c:pt idx="15">
                    <c:v>Физика</c:v>
                  </c:pt>
                  <c:pt idx="16">
                    <c:v>Химия</c:v>
                  </c:pt>
                  <c:pt idx="17">
                    <c:v>Обществознание(включая экономику и право)</c:v>
                  </c:pt>
                  <c:pt idx="18">
                    <c:v>Обществознание(включая экономику и право)</c:v>
                  </c:pt>
                  <c:pt idx="19">
                    <c:v>Обществознание(включая экономику и право)</c:v>
                  </c:pt>
                  <c:pt idx="20">
                    <c:v>Биология</c:v>
                  </c:pt>
                  <c:pt idx="21">
                    <c:v>География</c:v>
                  </c:pt>
                  <c:pt idx="22">
                    <c:v>Экология</c:v>
                  </c:pt>
                  <c:pt idx="23">
                    <c:v>Астрономия</c:v>
                  </c:pt>
                  <c:pt idx="24">
                    <c:v>Дополнительные дисциплины</c:v>
                  </c:pt>
                  <c:pt idx="25">
                    <c:v>Учебное исследовательское проектирование</c:v>
                  </c:pt>
                  <c:pt idx="26">
                    <c:v>История Иркутской области</c:v>
                  </c:pt>
                  <c:pt idx="27">
                    <c:v>Основы предпринимательской деятельности</c:v>
                  </c:pt>
                  <c:pt idx="28">
                    <c:v>Общепрофессиональный цикл </c:v>
                  </c:pt>
                  <c:pt idx="29">
                    <c:v>Основы микробиологии, физиологии питания, санитарии и гигиены</c:v>
                  </c:pt>
                  <c:pt idx="30">
                    <c:v>Основы товароведения продовольственных товаров</c:v>
                  </c:pt>
                  <c:pt idx="31">
                    <c:v>Техническое оснащение и организация рабочего места</c:v>
                  </c:pt>
                  <c:pt idx="32">
                    <c:v>Экономические и правовые основы профессиональной деятельности </c:v>
                  </c:pt>
                  <c:pt idx="33">
                    <c:v>Основы калькуляции и учета</c:v>
                  </c:pt>
                  <c:pt idx="34">
                    <c:v>Охрана труда</c:v>
                  </c:pt>
                  <c:pt idx="35">
                    <c:v>Иностранный язык в профессиональной деятельности</c:v>
                  </c:pt>
                  <c:pt idx="36">
                    <c:v>Безопасность жизнедеятельности</c:v>
                  </c:pt>
                  <c:pt idx="37">
                    <c:v>Физическая культура</c:v>
                  </c:pt>
                  <c:pt idx="38">
                    <c:v>Введение в профессию</c:v>
                  </c:pt>
                  <c:pt idx="39">
                    <c:v>ИКТ в прфессиональной деятельности</c:v>
                  </c:pt>
                  <c:pt idx="40">
                    <c:v>Деловая кудьтура</c:v>
                  </c:pt>
                  <c:pt idx="41">
                    <c:v>Эффективное поведение на рынке труда</c:v>
                  </c:pt>
                  <c:pt idx="42">
                    <c:v>Рисование и лепка</c:v>
                  </c:pt>
                  <c:pt idx="43">
                    <c:v>Основы финансовой грамотности</c:v>
                  </c:pt>
                  <c:pt idx="44">
                    <c:v>Профессиональный цикл </c:v>
                  </c:pt>
                  <c:pt idx="45">
                    <c:v>Профессиональные модули</c:v>
                  </c:pt>
                  <c:pt idx="46">
                    <c:v>Приготовление и подготовка к реализации полуфабрикатов для блюд , кулинарных изделий разнообразного ассортимента</c:v>
                  </c:pt>
                  <c:pt idx="47">
                    <c:v>Организация приготовления, подготовки к реализации и хранения  кулинарных полуфабрикатов</c:v>
                  </c:pt>
                  <c:pt idx="48">
                    <c:v>Прцессы приготовления, подготовки к реализации кулинарных полуфабрикатов</c:v>
                  </c:pt>
                  <c:pt idx="49">
                    <c:v>Учебная практика</c:v>
                  </c:pt>
                  <c:pt idx="50">
                    <c:v>Производственная практика</c:v>
                  </c:pt>
                  <c:pt idx="51">
                    <c:v>Приготовление , оформление  и подготовка к реализации горячих блюд, кулинарных изделий , закусок разнообразного ассортимента</c:v>
                  </c:pt>
                  <c:pt idx="52">
                    <c:v>Организация приготовления, подготовки к реализации и презинтации горячих блюд,кулинарных изделий,закусок</c:v>
                  </c:pt>
                  <c:pt idx="53">
                    <c:v>Процессы приготовления,подготовки к реализации и презентации горячих блюд,кулинпрных изделий,закусок</c:v>
                  </c:pt>
                  <c:pt idx="54">
                    <c:v>Учебная практика</c:v>
                  </c:pt>
                  <c:pt idx="55">
                    <c:v>Производственная практика</c:v>
                  </c:pt>
                  <c:pt idx="56">
                    <c:v>Приготовление,оформление и подготовка к реализации холодных блюд,кулинарных изделий,закусок разнообразного ассортимента</c:v>
                  </c:pt>
                  <c:pt idx="57">
                    <c:v>Организация приготовления, подготовки к реализации и презентации холодных блюд, кулинарных изделий, закусок</c:v>
                  </c:pt>
                  <c:pt idx="58">
                    <c:v>Процессы приготовления, подготовки к реализации и презентации холодных блюд, кулинарных изделий, закусок</c:v>
                  </c:pt>
                  <c:pt idx="59">
                    <c:v>Учебная практика</c:v>
                  </c:pt>
                  <c:pt idx="60">
                    <c:v>Производственная практика</c:v>
                  </c:pt>
                  <c:pt idx="61">
                    <c:v>Приготовление , оформление и подготовка к реализации холодных и горячих сладких блюд, десертов, напитков разнообразного ассортимента</c:v>
                  </c:pt>
                  <c:pt idx="62">
                    <c:v>Организация приготовления, подготовки к реализации горячих и  холодных сладких блюд, десертов, напитков</c:v>
                  </c:pt>
                  <c:pt idx="63">
                    <c:v>Процессы приготовления, подготовки к реализации  горячих и холодных сладких блюд, десертов , напитков</c:v>
                  </c:pt>
                  <c:pt idx="64">
                    <c:v>Учебная практика</c:v>
                  </c:pt>
                  <c:pt idx="65">
                    <c:v>Производственная практика</c:v>
                  </c:pt>
                  <c:pt idx="66">
                    <c:v>Приготовление, оформление и подготовка к реализации хлебобулочных, мучных кондитерских изделий разнообразного ассортимента</c:v>
                  </c:pt>
                  <c:pt idx="67">
                    <c:v>Организация приготовления,  подготовки к реализации хлебобулочных, мучных кондитерских изделий </c:v>
                  </c:pt>
                  <c:pt idx="68">
                    <c:v>Процессы приготовления,  подготовки к реализации хлебобулочных, мучных кондитерских изделий </c:v>
                  </c:pt>
                  <c:pt idx="69">
                    <c:v>Учебная практика</c:v>
                  </c:pt>
                  <c:pt idx="70">
                    <c:v>Производственная практика</c:v>
                  </c:pt>
                  <c:pt idx="71">
                    <c:v>Всего</c:v>
                  </c:pt>
                  <c:pt idx="72">
                    <c:v>Промежуточная аттестация</c:v>
                  </c:pt>
                  <c:pt idx="73">
                    <c:v>Промежуточная аттестация  ООО</c:v>
                  </c:pt>
                  <c:pt idx="74">
                    <c:v>Государственная (итоговая) аттестация (в виде демонстрационного экзамена)</c:v>
                  </c:pt>
                  <c:pt idx="75">
                    <c:v>Самостоятельная работа</c:v>
                  </c:pt>
                  <c:pt idx="83">
                    <c:v>Исп. Зам.директора по УР Г.А.Духовникова</c:v>
                  </c:pt>
                </c:lvl>
                <c:lvl>
                  <c:pt idx="3">
                    <c:v>1</c:v>
                  </c:pt>
                  <c:pt idx="4">
                    <c:v>О.00</c:v>
                  </c:pt>
                  <c:pt idx="5">
                    <c:v>ОУД</c:v>
                  </c:pt>
                  <c:pt idx="6">
                    <c:v>ОДБ.01</c:v>
                  </c:pt>
                  <c:pt idx="7">
                    <c:v>ОДБ.02</c:v>
                  </c:pt>
                  <c:pt idx="8">
                    <c:v>ОДБ 03</c:v>
                  </c:pt>
                  <c:pt idx="9">
                    <c:v>ОДБ 04</c:v>
                  </c:pt>
                  <c:pt idx="10">
                    <c:v>ОДБ 05</c:v>
                  </c:pt>
                  <c:pt idx="11">
                    <c:v>ОДБ 06</c:v>
                  </c:pt>
                  <c:pt idx="12">
                    <c:v>ОДБ 07</c:v>
                  </c:pt>
                  <c:pt idx="13">
                    <c:v>ОУД</c:v>
                  </c:pt>
                  <c:pt idx="14">
                    <c:v>ОДБ 08</c:v>
                  </c:pt>
                  <c:pt idx="15">
                    <c:v>ОДБ 09</c:v>
                  </c:pt>
                  <c:pt idx="16">
                    <c:v>ОДБ 10</c:v>
                  </c:pt>
                  <c:pt idx="17">
                    <c:v>ОДБ 11</c:v>
                  </c:pt>
                  <c:pt idx="20">
                    <c:v>ОДБ 15</c:v>
                  </c:pt>
                  <c:pt idx="21">
                    <c:v>ОДБ 16</c:v>
                  </c:pt>
                  <c:pt idx="22">
                    <c:v>ОДБ 17</c:v>
                  </c:pt>
                  <c:pt idx="23">
                    <c:v>ОДБ 18</c:v>
                  </c:pt>
                  <c:pt idx="24">
                    <c:v>УД</c:v>
                  </c:pt>
                  <c:pt idx="25">
                    <c:v>УД  01</c:v>
                  </c:pt>
                  <c:pt idx="26">
                    <c:v>УД  02</c:v>
                  </c:pt>
                  <c:pt idx="27">
                    <c:v>УД  03</c:v>
                  </c:pt>
                  <c:pt idx="28">
                    <c:v>ОПД.00</c:v>
                  </c:pt>
                  <c:pt idx="29">
                    <c:v>ОПД.01</c:v>
                  </c:pt>
                  <c:pt idx="30">
                    <c:v>ОПД.02</c:v>
                  </c:pt>
                  <c:pt idx="31">
                    <c:v>ОПД.03</c:v>
                  </c:pt>
                  <c:pt idx="32">
                    <c:v>ОПД.04</c:v>
                  </c:pt>
                  <c:pt idx="33">
                    <c:v>ОПД.05</c:v>
                  </c:pt>
                  <c:pt idx="34">
                    <c:v>ОПД.06</c:v>
                  </c:pt>
                  <c:pt idx="35">
                    <c:v>ОПД.07</c:v>
                  </c:pt>
                  <c:pt idx="36">
                    <c:v>ОПД.08</c:v>
                  </c:pt>
                  <c:pt idx="37">
                    <c:v>ОПД.09</c:v>
                  </c:pt>
                  <c:pt idx="38">
                    <c:v>ОПДр.01</c:v>
                  </c:pt>
                  <c:pt idx="39">
                    <c:v>ОПДр.02</c:v>
                  </c:pt>
                  <c:pt idx="40">
                    <c:v>ОПДр.03</c:v>
                  </c:pt>
                  <c:pt idx="41">
                    <c:v>ОПДр.04</c:v>
                  </c:pt>
                  <c:pt idx="42">
                    <c:v>ОПДр.05</c:v>
                  </c:pt>
                  <c:pt idx="43">
                    <c:v>ОПДр.06</c:v>
                  </c:pt>
                  <c:pt idx="44">
                    <c:v>П.00</c:v>
                  </c:pt>
                  <c:pt idx="45">
                    <c:v>ПМ.00</c:v>
                  </c:pt>
                  <c:pt idx="46">
                    <c:v>ПМ.01</c:v>
                  </c:pt>
                  <c:pt idx="47">
                    <c:v>МДК.01.01</c:v>
                  </c:pt>
                  <c:pt idx="48">
                    <c:v>МДК.01.02</c:v>
                  </c:pt>
                  <c:pt idx="49">
                    <c:v>УП.01</c:v>
                  </c:pt>
                  <c:pt idx="50">
                    <c:v>ПП.01</c:v>
                  </c:pt>
                  <c:pt idx="51">
                    <c:v>ПМ.02</c:v>
                  </c:pt>
                  <c:pt idx="52">
                    <c:v>МДК.02.01</c:v>
                  </c:pt>
                  <c:pt idx="53">
                    <c:v>МДК.02.02</c:v>
                  </c:pt>
                  <c:pt idx="54">
                    <c:v>УП.02</c:v>
                  </c:pt>
                  <c:pt idx="55">
                    <c:v>ПП.02</c:v>
                  </c:pt>
                  <c:pt idx="56">
                    <c:v>ПМ.03</c:v>
                  </c:pt>
                  <c:pt idx="57">
                    <c:v>МДК.03.01</c:v>
                  </c:pt>
                  <c:pt idx="58">
                    <c:v>МДК.03.02</c:v>
                  </c:pt>
                  <c:pt idx="59">
                    <c:v>УП.03</c:v>
                  </c:pt>
                  <c:pt idx="60">
                    <c:v>ПП.03</c:v>
                  </c:pt>
                  <c:pt idx="61">
                    <c:v>ПМ.04</c:v>
                  </c:pt>
                  <c:pt idx="62">
                    <c:v>МДК.04.01</c:v>
                  </c:pt>
                  <c:pt idx="63">
                    <c:v>МДК.04.02</c:v>
                  </c:pt>
                  <c:pt idx="64">
                    <c:v>УП.04</c:v>
                  </c:pt>
                  <c:pt idx="65">
                    <c:v>ПП.04</c:v>
                  </c:pt>
                  <c:pt idx="66">
                    <c:v>ПМ.05</c:v>
                  </c:pt>
                  <c:pt idx="67">
                    <c:v>МДК.05.01</c:v>
                  </c:pt>
                  <c:pt idx="68">
                    <c:v>МДК.05.02</c:v>
                  </c:pt>
                  <c:pt idx="69">
                    <c:v>УП.05</c:v>
                  </c:pt>
                  <c:pt idx="70">
                    <c:v>ПП.05</c:v>
                  </c:pt>
                  <c:pt idx="74">
                    <c:v>ГИА</c:v>
                  </c:pt>
                  <c:pt idx="76">
                    <c:v>Всего</c:v>
                  </c:pt>
                  <c:pt idx="78">
                    <c:v>
Государственная итоговая аттестация:
выпускная квалификационная работы в виде демонстрационного экзамена с ____ по _____
</c:v>
                  </c:pt>
                </c:lvl>
              </c:multiLvlStrCache>
            </c:multiLvlStrRef>
          </c:cat>
          <c:val>
            <c:numRef>
              <c:f>Лист1!$T$7:$T$90</c:f>
              <c:numCache>
                <c:formatCode>General</c:formatCode>
                <c:ptCount val="84"/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13">
                  <c:v>0</c:v>
                </c:pt>
                <c:pt idx="24">
                  <c:v>0</c:v>
                </c:pt>
                <c:pt idx="28">
                  <c:v>72</c:v>
                </c:pt>
                <c:pt idx="35">
                  <c:v>9</c:v>
                </c:pt>
                <c:pt idx="37">
                  <c:v>9</c:v>
                </c:pt>
                <c:pt idx="40">
                  <c:v>22</c:v>
                </c:pt>
                <c:pt idx="41">
                  <c:v>9</c:v>
                </c:pt>
                <c:pt idx="42">
                  <c:v>23</c:v>
                </c:pt>
                <c:pt idx="46">
                  <c:v>0</c:v>
                </c:pt>
                <c:pt idx="51">
                  <c:v>144</c:v>
                </c:pt>
                <c:pt idx="55">
                  <c:v>144</c:v>
                </c:pt>
                <c:pt idx="56">
                  <c:v>0</c:v>
                </c:pt>
                <c:pt idx="61">
                  <c:v>0</c:v>
                </c:pt>
                <c:pt idx="66">
                  <c:v>540</c:v>
                </c:pt>
                <c:pt idx="68">
                  <c:v>144</c:v>
                </c:pt>
                <c:pt idx="69">
                  <c:v>108</c:v>
                </c:pt>
                <c:pt idx="70">
                  <c:v>288</c:v>
                </c:pt>
                <c:pt idx="71">
                  <c:v>72</c:v>
                </c:pt>
                <c:pt idx="76">
                  <c:v>72</c:v>
                </c:pt>
                <c:pt idx="78">
                  <c:v>216</c:v>
                </c:pt>
                <c:pt idx="79">
                  <c:v>108</c:v>
                </c:pt>
                <c:pt idx="80">
                  <c:v>432</c:v>
                </c:pt>
                <c:pt idx="81">
                  <c:v>2</c:v>
                </c:pt>
                <c:pt idx="82">
                  <c:v>5</c:v>
                </c:pt>
              </c:numCache>
            </c:numRef>
          </c:val>
        </c:ser>
        <c:axId val="75864320"/>
        <c:axId val="75882496"/>
      </c:barChart>
      <c:catAx>
        <c:axId val="75864320"/>
        <c:scaling>
          <c:orientation val="minMax"/>
        </c:scaling>
        <c:axPos val="b"/>
        <c:tickLblPos val="nextTo"/>
        <c:crossAx val="75882496"/>
        <c:crosses val="autoZero"/>
        <c:auto val="1"/>
        <c:lblAlgn val="ctr"/>
        <c:lblOffset val="100"/>
      </c:catAx>
      <c:valAx>
        <c:axId val="75882496"/>
        <c:scaling>
          <c:orientation val="minMax"/>
        </c:scaling>
        <c:axPos val="l"/>
        <c:majorGridlines/>
        <c:numFmt formatCode="General" sourceLinked="1"/>
        <c:tickLblPos val="nextTo"/>
        <c:crossAx val="75864320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="70" zoomScaleNormal="70" workbookViewId="0">
      <selection activeCell="G1" sqref="G1"/>
    </sheetView>
  </sheetViews>
  <sheetFormatPr defaultRowHeight="12"/>
  <cols>
    <col min="1" max="1" width="11.28515625" style="1" customWidth="1"/>
    <col min="2" max="2" width="37.7109375" style="1" customWidth="1"/>
    <col min="3" max="3" width="10.42578125" style="1" customWidth="1"/>
    <col min="4" max="4" width="10.28515625" style="1" customWidth="1"/>
    <col min="5" max="5" width="7.5703125" style="1" customWidth="1"/>
    <col min="6" max="6" width="7.140625" style="1" customWidth="1"/>
    <col min="7" max="16384" width="9.140625" style="1"/>
  </cols>
  <sheetData>
    <row r="1" spans="1:20" ht="15.75">
      <c r="A1" s="9" t="s">
        <v>48</v>
      </c>
      <c r="B1" s="10" t="s">
        <v>49</v>
      </c>
      <c r="C1" s="10"/>
      <c r="D1" s="11" t="s">
        <v>175</v>
      </c>
      <c r="E1" s="12"/>
      <c r="F1" s="12"/>
      <c r="G1" s="13" t="s">
        <v>190</v>
      </c>
      <c r="H1" s="13"/>
      <c r="I1" s="128"/>
      <c r="J1" s="128"/>
      <c r="K1" s="14"/>
      <c r="L1" s="14"/>
      <c r="M1" s="14"/>
      <c r="N1" s="15"/>
      <c r="O1" s="14"/>
      <c r="P1" s="14"/>
      <c r="Q1" s="14"/>
      <c r="R1" s="14"/>
    </row>
    <row r="2" spans="1:20" ht="41.25" customHeight="1">
      <c r="A2" s="124" t="s">
        <v>0</v>
      </c>
      <c r="B2" s="125" t="s">
        <v>187</v>
      </c>
      <c r="C2" s="99" t="s">
        <v>44</v>
      </c>
      <c r="D2" s="100"/>
      <c r="E2" s="109" t="s">
        <v>1</v>
      </c>
      <c r="F2" s="110"/>
      <c r="G2" s="110"/>
      <c r="H2" s="110"/>
      <c r="I2" s="110"/>
      <c r="J2" s="110"/>
      <c r="K2" s="110"/>
      <c r="L2" s="110"/>
      <c r="M2" s="129" t="s">
        <v>2</v>
      </c>
      <c r="N2" s="130"/>
      <c r="O2" s="130"/>
      <c r="P2" s="130"/>
      <c r="Q2" s="130"/>
      <c r="R2" s="130"/>
      <c r="S2" s="130"/>
      <c r="T2" s="131"/>
    </row>
    <row r="3" spans="1:20" ht="12.75" customHeight="1">
      <c r="A3" s="124"/>
      <c r="B3" s="100"/>
      <c r="C3" s="101"/>
      <c r="D3" s="101"/>
      <c r="E3" s="110"/>
      <c r="F3" s="110"/>
      <c r="G3" s="110"/>
      <c r="H3" s="110"/>
      <c r="I3" s="110"/>
      <c r="J3" s="110"/>
      <c r="K3" s="110"/>
      <c r="L3" s="110"/>
      <c r="M3" s="132"/>
      <c r="N3" s="133"/>
      <c r="O3" s="133"/>
      <c r="P3" s="133"/>
      <c r="Q3" s="133"/>
      <c r="R3" s="133"/>
      <c r="S3" s="133"/>
      <c r="T3" s="134"/>
    </row>
    <row r="4" spans="1:20" ht="15">
      <c r="A4" s="124"/>
      <c r="B4" s="100"/>
      <c r="C4" s="102"/>
      <c r="D4" s="102"/>
      <c r="E4" s="111" t="s">
        <v>3</v>
      </c>
      <c r="F4" s="111" t="s">
        <v>4</v>
      </c>
      <c r="G4" s="109" t="s">
        <v>5</v>
      </c>
      <c r="H4" s="109"/>
      <c r="I4" s="109"/>
      <c r="J4" s="109"/>
      <c r="K4" s="109"/>
      <c r="L4" s="109"/>
      <c r="M4" s="109" t="s">
        <v>6</v>
      </c>
      <c r="N4" s="109"/>
      <c r="O4" s="125" t="s">
        <v>7</v>
      </c>
      <c r="P4" s="125"/>
      <c r="Q4" s="125" t="s">
        <v>8</v>
      </c>
      <c r="R4" s="125"/>
      <c r="S4" s="135" t="s">
        <v>57</v>
      </c>
      <c r="T4" s="136"/>
    </row>
    <row r="5" spans="1:20" ht="33.75" customHeight="1">
      <c r="A5" s="124"/>
      <c r="B5" s="100"/>
      <c r="C5" s="111" t="s">
        <v>9</v>
      </c>
      <c r="D5" s="111" t="s">
        <v>10</v>
      </c>
      <c r="E5" s="111"/>
      <c r="F5" s="111"/>
      <c r="G5" s="126" t="s">
        <v>45</v>
      </c>
      <c r="H5" s="125" t="s">
        <v>11</v>
      </c>
      <c r="I5" s="125"/>
      <c r="J5" s="93" t="s">
        <v>12</v>
      </c>
      <c r="K5" s="111" t="s">
        <v>13</v>
      </c>
      <c r="L5" s="111" t="s">
        <v>14</v>
      </c>
      <c r="M5" s="125" t="s">
        <v>46</v>
      </c>
      <c r="N5" s="125"/>
      <c r="O5" s="125"/>
      <c r="P5" s="125"/>
      <c r="Q5" s="125"/>
      <c r="R5" s="125"/>
      <c r="S5" s="48"/>
      <c r="T5" s="48"/>
    </row>
    <row r="6" spans="1:20" ht="24" customHeight="1">
      <c r="A6" s="124"/>
      <c r="B6" s="100"/>
      <c r="C6" s="111"/>
      <c r="D6" s="111"/>
      <c r="E6" s="111"/>
      <c r="F6" s="111"/>
      <c r="G6" s="127"/>
      <c r="H6" s="111" t="s">
        <v>15</v>
      </c>
      <c r="I6" s="123" t="s">
        <v>16</v>
      </c>
      <c r="J6" s="93"/>
      <c r="K6" s="111"/>
      <c r="L6" s="111"/>
      <c r="M6" s="106" t="s">
        <v>51</v>
      </c>
      <c r="N6" s="106" t="s">
        <v>52</v>
      </c>
      <c r="O6" s="106" t="s">
        <v>53</v>
      </c>
      <c r="P6" s="106" t="s">
        <v>54</v>
      </c>
      <c r="Q6" s="106" t="s">
        <v>55</v>
      </c>
      <c r="R6" s="106" t="s">
        <v>56</v>
      </c>
      <c r="S6" s="106" t="s">
        <v>58</v>
      </c>
      <c r="T6" s="106" t="s">
        <v>59</v>
      </c>
    </row>
    <row r="7" spans="1:20" ht="12" customHeight="1">
      <c r="A7" s="124"/>
      <c r="B7" s="100"/>
      <c r="C7" s="111"/>
      <c r="D7" s="111"/>
      <c r="E7" s="111"/>
      <c r="F7" s="111"/>
      <c r="G7" s="127"/>
      <c r="H7" s="111"/>
      <c r="I7" s="123"/>
      <c r="J7" s="93"/>
      <c r="K7" s="111"/>
      <c r="L7" s="111"/>
      <c r="M7" s="107"/>
      <c r="N7" s="137"/>
      <c r="O7" s="107"/>
      <c r="P7" s="107"/>
      <c r="Q7" s="107"/>
      <c r="R7" s="107"/>
      <c r="S7" s="107"/>
      <c r="T7" s="107"/>
    </row>
    <row r="8" spans="1:20" ht="12" customHeight="1">
      <c r="A8" s="124"/>
      <c r="B8" s="100"/>
      <c r="C8" s="111"/>
      <c r="D8" s="111"/>
      <c r="E8" s="111"/>
      <c r="F8" s="111"/>
      <c r="G8" s="127"/>
      <c r="H8" s="111"/>
      <c r="I8" s="123"/>
      <c r="J8" s="93"/>
      <c r="K8" s="111"/>
      <c r="L8" s="111"/>
      <c r="M8" s="107"/>
      <c r="N8" s="137"/>
      <c r="O8" s="107"/>
      <c r="P8" s="107"/>
      <c r="Q8" s="107"/>
      <c r="R8" s="107"/>
      <c r="S8" s="107"/>
      <c r="T8" s="107"/>
    </row>
    <row r="9" spans="1:20" ht="78" customHeight="1">
      <c r="A9" s="124"/>
      <c r="B9" s="100"/>
      <c r="C9" s="111"/>
      <c r="D9" s="111"/>
      <c r="E9" s="111"/>
      <c r="F9" s="111"/>
      <c r="G9" s="127"/>
      <c r="H9" s="111"/>
      <c r="I9" s="123"/>
      <c r="J9" s="93"/>
      <c r="K9" s="111"/>
      <c r="L9" s="111"/>
      <c r="M9" s="108"/>
      <c r="N9" s="138"/>
      <c r="O9" s="108"/>
      <c r="P9" s="108"/>
      <c r="Q9" s="108"/>
      <c r="R9" s="108"/>
      <c r="S9" s="108"/>
      <c r="T9" s="108"/>
    </row>
    <row r="10" spans="1:20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6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16">
        <v>19</v>
      </c>
      <c r="T10" s="16">
        <v>20</v>
      </c>
    </row>
    <row r="11" spans="1:20" ht="15.75">
      <c r="A11" s="22" t="s">
        <v>17</v>
      </c>
      <c r="B11" s="83" t="s">
        <v>18</v>
      </c>
      <c r="C11" s="17"/>
      <c r="D11" s="18"/>
      <c r="E11" s="43">
        <f>E12+E20+E31</f>
        <v>2146</v>
      </c>
      <c r="F11" s="43"/>
      <c r="G11" s="43">
        <f>G12+G20+G31</f>
        <v>2052</v>
      </c>
      <c r="H11" s="43">
        <f>H12+H20+H31</f>
        <v>1158</v>
      </c>
      <c r="I11" s="43">
        <f t="shared" ref="I11:L11" si="0">I12+I20+I31</f>
        <v>906</v>
      </c>
      <c r="J11" s="43">
        <f t="shared" si="0"/>
        <v>0</v>
      </c>
      <c r="K11" s="43">
        <f t="shared" si="0"/>
        <v>68</v>
      </c>
      <c r="L11" s="43">
        <f t="shared" si="0"/>
        <v>26</v>
      </c>
      <c r="M11" s="43">
        <f t="shared" ref="M11:T11" si="1">M12+M20+M31</f>
        <v>493</v>
      </c>
      <c r="N11" s="43">
        <f t="shared" si="1"/>
        <v>546</v>
      </c>
      <c r="O11" s="43">
        <f t="shared" si="1"/>
        <v>494</v>
      </c>
      <c r="P11" s="43">
        <f t="shared" si="1"/>
        <v>360</v>
      </c>
      <c r="Q11" s="43">
        <f t="shared" si="1"/>
        <v>71</v>
      </c>
      <c r="R11" s="43">
        <f t="shared" si="1"/>
        <v>88</v>
      </c>
      <c r="S11" s="43">
        <f t="shared" si="1"/>
        <v>0</v>
      </c>
      <c r="T11" s="43">
        <f t="shared" si="1"/>
        <v>0</v>
      </c>
    </row>
    <row r="12" spans="1:20" ht="14.25">
      <c r="A12" s="19" t="s">
        <v>72</v>
      </c>
      <c r="B12" s="84" t="s">
        <v>162</v>
      </c>
      <c r="C12" s="26"/>
      <c r="D12" s="27"/>
      <c r="E12" s="44">
        <f>SUM(E13:E19)</f>
        <v>1161</v>
      </c>
      <c r="F12" s="44"/>
      <c r="G12" s="44">
        <f>G13+G14+G15+G16+G17+G18+G19</f>
        <v>1098</v>
      </c>
      <c r="H12" s="44">
        <f>H13+H14+H15+H16+H17+H18+H19</f>
        <v>486</v>
      </c>
      <c r="I12" s="44">
        <f t="shared" ref="I12:L12" si="2">I13+I14+I15+I16+I17+I18+I19</f>
        <v>624</v>
      </c>
      <c r="J12" s="44">
        <f t="shared" si="2"/>
        <v>0</v>
      </c>
      <c r="K12" s="44">
        <f t="shared" si="2"/>
        <v>44</v>
      </c>
      <c r="L12" s="44">
        <f t="shared" si="2"/>
        <v>19</v>
      </c>
      <c r="M12" s="44">
        <f t="shared" ref="M12:T12" si="3">M13+M14+M15+M16+M17+M18+M19</f>
        <v>255</v>
      </c>
      <c r="N12" s="44">
        <f t="shared" si="3"/>
        <v>302</v>
      </c>
      <c r="O12" s="44">
        <f t="shared" si="3"/>
        <v>255</v>
      </c>
      <c r="P12" s="44">
        <f t="shared" si="3"/>
        <v>286</v>
      </c>
      <c r="Q12" s="44">
        <f t="shared" si="3"/>
        <v>0</v>
      </c>
      <c r="R12" s="44">
        <f t="shared" si="3"/>
        <v>0</v>
      </c>
      <c r="S12" s="44">
        <f t="shared" si="3"/>
        <v>0</v>
      </c>
      <c r="T12" s="44">
        <f t="shared" si="3"/>
        <v>0</v>
      </c>
    </row>
    <row r="13" spans="1:20" ht="15">
      <c r="A13" s="45" t="s">
        <v>20</v>
      </c>
      <c r="B13" s="82" t="s">
        <v>60</v>
      </c>
      <c r="C13" s="72"/>
      <c r="D13" s="73" t="s">
        <v>163</v>
      </c>
      <c r="E13" s="45">
        <f>G13+K13+L13</f>
        <v>138.5</v>
      </c>
      <c r="F13" s="45"/>
      <c r="G13" s="46">
        <f>M13+N13+O13+P13+Q13+R13+S13+T13</f>
        <v>114</v>
      </c>
      <c r="H13" s="50">
        <v>65</v>
      </c>
      <c r="I13" s="50">
        <v>49</v>
      </c>
      <c r="J13" s="45"/>
      <c r="K13" s="92">
        <v>15</v>
      </c>
      <c r="L13" s="45">
        <v>9.5</v>
      </c>
      <c r="M13" s="45">
        <v>23</v>
      </c>
      <c r="N13" s="45">
        <v>21</v>
      </c>
      <c r="O13" s="45">
        <v>34</v>
      </c>
      <c r="P13" s="47">
        <v>36</v>
      </c>
      <c r="Q13" s="45"/>
      <c r="R13" s="45"/>
      <c r="S13" s="48"/>
      <c r="T13" s="48"/>
    </row>
    <row r="14" spans="1:20" ht="15">
      <c r="A14" s="45" t="s">
        <v>62</v>
      </c>
      <c r="B14" s="82" t="s">
        <v>61</v>
      </c>
      <c r="C14" s="72" t="s">
        <v>164</v>
      </c>
      <c r="D14" s="72"/>
      <c r="E14" s="45">
        <f t="shared" ref="E14:E19" si="4">G14+K14+L14</f>
        <v>176</v>
      </c>
      <c r="F14" s="45"/>
      <c r="G14" s="46">
        <f t="shared" ref="G14:G19" si="5">M14+N14+O14+P14+Q14+R14+S14+T14</f>
        <v>171</v>
      </c>
      <c r="H14" s="50">
        <v>95</v>
      </c>
      <c r="I14" s="50">
        <v>76</v>
      </c>
      <c r="J14" s="45"/>
      <c r="K14" s="45">
        <v>5</v>
      </c>
      <c r="L14" s="45"/>
      <c r="M14" s="45">
        <v>38</v>
      </c>
      <c r="N14" s="45">
        <v>63</v>
      </c>
      <c r="O14" s="45">
        <v>34</v>
      </c>
      <c r="P14" s="92">
        <v>36</v>
      </c>
      <c r="Q14" s="45"/>
      <c r="R14" s="45"/>
      <c r="S14" s="48"/>
      <c r="T14" s="48"/>
    </row>
    <row r="15" spans="1:20" ht="15">
      <c r="A15" s="45" t="s">
        <v>64</v>
      </c>
      <c r="B15" s="82" t="s">
        <v>63</v>
      </c>
      <c r="C15" s="72" t="s">
        <v>164</v>
      </c>
      <c r="D15" s="73"/>
      <c r="E15" s="45">
        <f t="shared" si="4"/>
        <v>176</v>
      </c>
      <c r="F15" s="45"/>
      <c r="G15" s="46">
        <f t="shared" si="5"/>
        <v>171</v>
      </c>
      <c r="H15" s="50">
        <v>4</v>
      </c>
      <c r="I15" s="50">
        <v>167</v>
      </c>
      <c r="J15" s="45"/>
      <c r="K15" s="45">
        <v>5</v>
      </c>
      <c r="L15" s="45"/>
      <c r="M15" s="45">
        <v>41</v>
      </c>
      <c r="N15" s="45">
        <v>42</v>
      </c>
      <c r="O15" s="45">
        <v>34</v>
      </c>
      <c r="P15" s="49">
        <v>54</v>
      </c>
      <c r="Q15" s="45"/>
      <c r="R15" s="45"/>
      <c r="S15" s="48"/>
      <c r="T15" s="48"/>
    </row>
    <row r="16" spans="1:20" ht="15">
      <c r="A16" s="45" t="s">
        <v>65</v>
      </c>
      <c r="B16" s="82" t="s">
        <v>66</v>
      </c>
      <c r="C16" s="72"/>
      <c r="D16" s="73" t="s">
        <v>163</v>
      </c>
      <c r="E16" s="45">
        <f t="shared" si="4"/>
        <v>252.5</v>
      </c>
      <c r="F16" s="45"/>
      <c r="G16" s="46">
        <f t="shared" si="5"/>
        <v>228</v>
      </c>
      <c r="H16" s="50">
        <v>161</v>
      </c>
      <c r="I16" s="50">
        <v>67</v>
      </c>
      <c r="J16" s="45"/>
      <c r="K16" s="92">
        <v>15</v>
      </c>
      <c r="L16" s="45">
        <v>9.5</v>
      </c>
      <c r="M16" s="45">
        <v>51</v>
      </c>
      <c r="N16" s="45">
        <v>63</v>
      </c>
      <c r="O16" s="45">
        <v>42</v>
      </c>
      <c r="P16" s="47">
        <v>72</v>
      </c>
      <c r="Q16" s="45"/>
      <c r="R16" s="45"/>
      <c r="S16" s="48"/>
      <c r="T16" s="48"/>
    </row>
    <row r="17" spans="1:20" ht="15">
      <c r="A17" s="45" t="s">
        <v>67</v>
      </c>
      <c r="B17" s="82" t="s">
        <v>68</v>
      </c>
      <c r="C17" s="72" t="s">
        <v>164</v>
      </c>
      <c r="D17" s="72"/>
      <c r="E17" s="45">
        <f t="shared" si="4"/>
        <v>175</v>
      </c>
      <c r="F17" s="45"/>
      <c r="G17" s="46">
        <f t="shared" si="5"/>
        <v>171</v>
      </c>
      <c r="H17" s="50">
        <v>89</v>
      </c>
      <c r="I17" s="50">
        <v>92</v>
      </c>
      <c r="J17" s="45"/>
      <c r="K17" s="45">
        <v>4</v>
      </c>
      <c r="L17" s="45"/>
      <c r="M17" s="45">
        <v>51</v>
      </c>
      <c r="N17" s="45">
        <v>42</v>
      </c>
      <c r="O17" s="45">
        <v>43</v>
      </c>
      <c r="P17" s="49">
        <v>35</v>
      </c>
      <c r="Q17" s="45"/>
      <c r="R17" s="45"/>
      <c r="S17" s="48"/>
      <c r="T17" s="48"/>
    </row>
    <row r="18" spans="1:20" ht="15">
      <c r="A18" s="45" t="s">
        <v>69</v>
      </c>
      <c r="B18" s="82" t="s">
        <v>23</v>
      </c>
      <c r="C18" s="72" t="s">
        <v>165</v>
      </c>
      <c r="D18" s="72"/>
      <c r="E18" s="45">
        <f t="shared" si="4"/>
        <v>171</v>
      </c>
      <c r="F18" s="45"/>
      <c r="G18" s="46">
        <f t="shared" si="5"/>
        <v>171</v>
      </c>
      <c r="H18" s="50">
        <v>10</v>
      </c>
      <c r="I18" s="50">
        <v>161</v>
      </c>
      <c r="J18" s="45"/>
      <c r="K18" s="45"/>
      <c r="L18" s="45"/>
      <c r="M18" s="45">
        <v>34</v>
      </c>
      <c r="N18" s="50">
        <v>50</v>
      </c>
      <c r="O18" s="45">
        <v>34</v>
      </c>
      <c r="P18" s="49">
        <v>53</v>
      </c>
      <c r="Q18" s="45"/>
      <c r="R18" s="45"/>
      <c r="S18" s="48"/>
      <c r="T18" s="48"/>
    </row>
    <row r="19" spans="1:20" ht="15">
      <c r="A19" s="45" t="s">
        <v>71</v>
      </c>
      <c r="B19" s="88" t="s">
        <v>70</v>
      </c>
      <c r="C19" s="72" t="s">
        <v>166</v>
      </c>
      <c r="D19" s="72"/>
      <c r="E19" s="45">
        <f t="shared" si="4"/>
        <v>72</v>
      </c>
      <c r="F19" s="45"/>
      <c r="G19" s="46">
        <f t="shared" si="5"/>
        <v>72</v>
      </c>
      <c r="H19" s="50">
        <v>62</v>
      </c>
      <c r="I19" s="50">
        <v>12</v>
      </c>
      <c r="J19" s="45"/>
      <c r="K19" s="45"/>
      <c r="L19" s="45"/>
      <c r="M19" s="45">
        <v>17</v>
      </c>
      <c r="N19" s="45">
        <v>21</v>
      </c>
      <c r="O19" s="49">
        <v>34</v>
      </c>
      <c r="P19" s="45"/>
      <c r="Q19" s="45"/>
      <c r="R19" s="45"/>
      <c r="S19" s="48"/>
      <c r="T19" s="48"/>
    </row>
    <row r="20" spans="1:20" ht="26.25">
      <c r="A20" s="86" t="s">
        <v>72</v>
      </c>
      <c r="B20" s="20" t="s">
        <v>73</v>
      </c>
      <c r="C20" s="74"/>
      <c r="D20" s="74"/>
      <c r="E20" s="51">
        <f>E21+E22+E23+E24+E25+E26+E27+E28+E29+E30</f>
        <v>844</v>
      </c>
      <c r="F20" s="51"/>
      <c r="G20" s="52">
        <f>G21+G22+G23+G24+G25+G26+G27+G28+G29+G30</f>
        <v>813</v>
      </c>
      <c r="H20" s="52">
        <f>H21+H22+H23+H24+H25+H26+H27+H28+H29+H30</f>
        <v>594</v>
      </c>
      <c r="I20" s="52">
        <f t="shared" ref="I20:L20" si="6">I21+I22+I23+I24+I25+I26+I27+I28+I29+I30</f>
        <v>219</v>
      </c>
      <c r="J20" s="52">
        <f t="shared" si="6"/>
        <v>0</v>
      </c>
      <c r="K20" s="52">
        <f t="shared" si="6"/>
        <v>24</v>
      </c>
      <c r="L20" s="52">
        <f t="shared" si="6"/>
        <v>7</v>
      </c>
      <c r="M20" s="52">
        <f t="shared" ref="M20:T20" si="7">M21+M22+M23+M24+M25+M26+M27+M28+M29+M30</f>
        <v>187</v>
      </c>
      <c r="N20" s="52">
        <f t="shared" si="7"/>
        <v>202</v>
      </c>
      <c r="O20" s="52">
        <f t="shared" si="7"/>
        <v>239</v>
      </c>
      <c r="P20" s="52">
        <f t="shared" si="7"/>
        <v>74</v>
      </c>
      <c r="Q20" s="52">
        <f t="shared" si="7"/>
        <v>71</v>
      </c>
      <c r="R20" s="52">
        <f t="shared" si="7"/>
        <v>40</v>
      </c>
      <c r="S20" s="52">
        <f t="shared" si="7"/>
        <v>0</v>
      </c>
      <c r="T20" s="52">
        <f t="shared" si="7"/>
        <v>0</v>
      </c>
    </row>
    <row r="21" spans="1:20" ht="15">
      <c r="A21" s="45" t="s">
        <v>74</v>
      </c>
      <c r="B21" s="29" t="s">
        <v>77</v>
      </c>
      <c r="C21" s="72" t="s">
        <v>166</v>
      </c>
      <c r="D21" s="72"/>
      <c r="E21" s="45">
        <f>G21+K21+L21</f>
        <v>112</v>
      </c>
      <c r="F21" s="45"/>
      <c r="G21" s="53">
        <f>M21+N21+O21+P21+Q21+R21+S21+T21</f>
        <v>108</v>
      </c>
      <c r="H21" s="50">
        <v>33</v>
      </c>
      <c r="I21" s="50">
        <v>75</v>
      </c>
      <c r="J21" s="45"/>
      <c r="K21" s="45">
        <v>4</v>
      </c>
      <c r="L21" s="45"/>
      <c r="M21" s="45">
        <v>34</v>
      </c>
      <c r="N21" s="45">
        <v>42</v>
      </c>
      <c r="O21" s="49">
        <v>32</v>
      </c>
      <c r="P21" s="49"/>
      <c r="Q21" s="45"/>
      <c r="R21" s="45"/>
      <c r="S21" s="48"/>
      <c r="T21" s="48"/>
    </row>
    <row r="22" spans="1:20" ht="15">
      <c r="A22" s="45" t="s">
        <v>75</v>
      </c>
      <c r="B22" s="30" t="s">
        <v>78</v>
      </c>
      <c r="C22" s="72" t="s">
        <v>166</v>
      </c>
      <c r="D22" s="72"/>
      <c r="E22" s="45">
        <f t="shared" ref="E22:E30" si="8">G22+K22+L22</f>
        <v>113</v>
      </c>
      <c r="F22" s="45"/>
      <c r="G22" s="53">
        <f t="shared" ref="G22:G30" si="9">M22+N22+O22+P22+Q22+R22+S22+T22</f>
        <v>108</v>
      </c>
      <c r="H22" s="50">
        <v>98</v>
      </c>
      <c r="I22" s="50">
        <v>10</v>
      </c>
      <c r="J22" s="45"/>
      <c r="K22" s="45">
        <v>5</v>
      </c>
      <c r="L22" s="45"/>
      <c r="M22" s="45">
        <v>34</v>
      </c>
      <c r="N22" s="45">
        <v>42</v>
      </c>
      <c r="O22" s="49">
        <v>32</v>
      </c>
      <c r="P22" s="49"/>
      <c r="Q22" s="45"/>
      <c r="R22" s="45"/>
      <c r="S22" s="48"/>
      <c r="T22" s="48"/>
    </row>
    <row r="23" spans="1:20" ht="15">
      <c r="A23" s="45" t="s">
        <v>76</v>
      </c>
      <c r="B23" s="31" t="s">
        <v>79</v>
      </c>
      <c r="C23" s="72"/>
      <c r="D23" s="73" t="s">
        <v>163</v>
      </c>
      <c r="E23" s="45">
        <f t="shared" si="8"/>
        <v>193</v>
      </c>
      <c r="F23" s="45"/>
      <c r="G23" s="53">
        <f t="shared" si="9"/>
        <v>171</v>
      </c>
      <c r="H23" s="50">
        <v>142</v>
      </c>
      <c r="I23" s="50">
        <v>29</v>
      </c>
      <c r="J23" s="45"/>
      <c r="K23" s="92">
        <v>15</v>
      </c>
      <c r="L23" s="45">
        <v>7</v>
      </c>
      <c r="M23" s="45">
        <v>34</v>
      </c>
      <c r="N23" s="45">
        <v>33</v>
      </c>
      <c r="O23" s="45">
        <v>68</v>
      </c>
      <c r="P23" s="47">
        <v>36</v>
      </c>
      <c r="Q23" s="45"/>
      <c r="R23" s="45"/>
      <c r="S23" s="48"/>
      <c r="T23" s="48"/>
    </row>
    <row r="24" spans="1:20" ht="15">
      <c r="A24" s="96" t="s">
        <v>80</v>
      </c>
      <c r="B24" s="29" t="s">
        <v>184</v>
      </c>
      <c r="C24" s="103" t="s">
        <v>164</v>
      </c>
      <c r="D24" s="72"/>
      <c r="E24" s="45">
        <f t="shared" si="8"/>
        <v>98</v>
      </c>
      <c r="F24" s="45"/>
      <c r="G24" s="53">
        <f t="shared" si="9"/>
        <v>98</v>
      </c>
      <c r="H24" s="50">
        <v>87</v>
      </c>
      <c r="I24" s="50">
        <v>11</v>
      </c>
      <c r="J24" s="45"/>
      <c r="K24" s="45"/>
      <c r="L24" s="45"/>
      <c r="M24" s="45">
        <v>34</v>
      </c>
      <c r="N24" s="45">
        <v>64</v>
      </c>
      <c r="O24" s="45"/>
      <c r="P24" s="45"/>
      <c r="Q24" s="45"/>
      <c r="R24" s="45"/>
      <c r="S24" s="48"/>
      <c r="T24" s="48"/>
    </row>
    <row r="25" spans="1:20" ht="15">
      <c r="A25" s="97"/>
      <c r="B25" s="88" t="s">
        <v>185</v>
      </c>
      <c r="C25" s="104"/>
      <c r="D25" s="72"/>
      <c r="E25" s="45">
        <f t="shared" si="8"/>
        <v>35</v>
      </c>
      <c r="F25" s="45"/>
      <c r="G25" s="53">
        <f t="shared" si="9"/>
        <v>35</v>
      </c>
      <c r="H25" s="50">
        <v>18</v>
      </c>
      <c r="I25" s="50">
        <v>17</v>
      </c>
      <c r="J25" s="45"/>
      <c r="K25" s="45"/>
      <c r="L25" s="45"/>
      <c r="M25" s="45"/>
      <c r="N25" s="45"/>
      <c r="O25" s="45">
        <v>35</v>
      </c>
      <c r="P25" s="45"/>
      <c r="Q25" s="45"/>
      <c r="R25" s="45"/>
      <c r="S25" s="48"/>
      <c r="T25" s="48"/>
    </row>
    <row r="26" spans="1:20" ht="15">
      <c r="A26" s="98"/>
      <c r="B26" s="88" t="s">
        <v>186</v>
      </c>
      <c r="C26" s="105"/>
      <c r="D26" s="72"/>
      <c r="E26" s="45">
        <f t="shared" si="8"/>
        <v>38</v>
      </c>
      <c r="F26" s="45"/>
      <c r="G26" s="53">
        <f t="shared" si="9"/>
        <v>38</v>
      </c>
      <c r="H26" s="50">
        <v>30</v>
      </c>
      <c r="I26" s="50">
        <v>8</v>
      </c>
      <c r="J26" s="45"/>
      <c r="K26" s="45"/>
      <c r="L26" s="45"/>
      <c r="M26" s="45"/>
      <c r="N26" s="45"/>
      <c r="O26" s="45"/>
      <c r="P26" s="49">
        <v>38</v>
      </c>
      <c r="Q26" s="45"/>
      <c r="R26" s="45"/>
      <c r="S26" s="48"/>
      <c r="T26" s="48"/>
    </row>
    <row r="27" spans="1:20" ht="15">
      <c r="A27" s="45" t="s">
        <v>81</v>
      </c>
      <c r="B27" s="32" t="s">
        <v>82</v>
      </c>
      <c r="C27" s="72" t="s">
        <v>167</v>
      </c>
      <c r="D27" s="72"/>
      <c r="E27" s="45">
        <f t="shared" si="8"/>
        <v>72</v>
      </c>
      <c r="F27" s="45"/>
      <c r="G27" s="53">
        <f t="shared" si="9"/>
        <v>72</v>
      </c>
      <c r="H27" s="50">
        <v>46</v>
      </c>
      <c r="I27" s="50">
        <v>26</v>
      </c>
      <c r="J27" s="45"/>
      <c r="K27" s="45"/>
      <c r="L27" s="45"/>
      <c r="M27" s="45">
        <v>51</v>
      </c>
      <c r="N27" s="49">
        <v>21</v>
      </c>
      <c r="O27" s="45"/>
      <c r="P27" s="45"/>
      <c r="Q27" s="45"/>
      <c r="R27" s="45"/>
      <c r="S27" s="48"/>
      <c r="T27" s="48"/>
    </row>
    <row r="28" spans="1:20" ht="15">
      <c r="A28" s="45" t="s">
        <v>83</v>
      </c>
      <c r="B28" s="29" t="s">
        <v>86</v>
      </c>
      <c r="C28" s="72" t="s">
        <v>169</v>
      </c>
      <c r="D28" s="72"/>
      <c r="E28" s="45">
        <f t="shared" si="8"/>
        <v>72</v>
      </c>
      <c r="F28" s="45"/>
      <c r="G28" s="53">
        <f t="shared" si="9"/>
        <v>72</v>
      </c>
      <c r="H28" s="50">
        <v>43</v>
      </c>
      <c r="I28" s="50">
        <v>29</v>
      </c>
      <c r="J28" s="45"/>
      <c r="K28" s="45"/>
      <c r="L28" s="45"/>
      <c r="M28" s="45"/>
      <c r="N28" s="49"/>
      <c r="O28" s="45"/>
      <c r="P28" s="45"/>
      <c r="Q28" s="45">
        <v>32</v>
      </c>
      <c r="R28" s="49">
        <v>40</v>
      </c>
      <c r="S28" s="48"/>
      <c r="T28" s="48"/>
    </row>
    <row r="29" spans="1:20" ht="15">
      <c r="A29" s="45" t="s">
        <v>84</v>
      </c>
      <c r="B29" s="29" t="s">
        <v>87</v>
      </c>
      <c r="C29" s="72" t="s">
        <v>166</v>
      </c>
      <c r="D29" s="72"/>
      <c r="E29" s="45">
        <f t="shared" si="8"/>
        <v>72</v>
      </c>
      <c r="F29" s="45"/>
      <c r="G29" s="53">
        <f t="shared" si="9"/>
        <v>72</v>
      </c>
      <c r="H29" s="50">
        <v>68</v>
      </c>
      <c r="I29" s="50">
        <v>4</v>
      </c>
      <c r="J29" s="45"/>
      <c r="K29" s="45"/>
      <c r="L29" s="45"/>
      <c r="M29" s="45"/>
      <c r="N29" s="45"/>
      <c r="O29" s="49">
        <v>72</v>
      </c>
      <c r="P29" s="45"/>
      <c r="Q29" s="45"/>
      <c r="R29" s="45"/>
      <c r="S29" s="48"/>
      <c r="T29" s="48"/>
    </row>
    <row r="30" spans="1:20" ht="15">
      <c r="A30" s="45" t="s">
        <v>85</v>
      </c>
      <c r="B30" s="33" t="s">
        <v>88</v>
      </c>
      <c r="C30" s="72" t="s">
        <v>168</v>
      </c>
      <c r="D30" s="72"/>
      <c r="E30" s="45">
        <f t="shared" si="8"/>
        <v>39</v>
      </c>
      <c r="F30" s="45"/>
      <c r="G30" s="53">
        <f t="shared" si="9"/>
        <v>39</v>
      </c>
      <c r="H30" s="50">
        <v>29</v>
      </c>
      <c r="I30" s="50">
        <v>10</v>
      </c>
      <c r="J30" s="45"/>
      <c r="K30" s="45"/>
      <c r="L30" s="45"/>
      <c r="M30" s="45"/>
      <c r="N30" s="45"/>
      <c r="O30" s="45"/>
      <c r="P30" s="45"/>
      <c r="Q30" s="49">
        <v>39</v>
      </c>
      <c r="R30" s="45"/>
      <c r="S30" s="48"/>
      <c r="T30" s="48"/>
    </row>
    <row r="31" spans="1:20" ht="15">
      <c r="A31" s="87" t="s">
        <v>89</v>
      </c>
      <c r="B31" s="21" t="s">
        <v>90</v>
      </c>
      <c r="C31" s="74"/>
      <c r="D31" s="74"/>
      <c r="E31" s="51">
        <f>E32+E33+E34</f>
        <v>141</v>
      </c>
      <c r="F31" s="51"/>
      <c r="G31" s="52">
        <f>G32+G33+G34</f>
        <v>141</v>
      </c>
      <c r="H31" s="52">
        <f>H32+H33+H34</f>
        <v>78</v>
      </c>
      <c r="I31" s="52">
        <f t="shared" ref="I31:L31" si="10">I32+I33+I34</f>
        <v>63</v>
      </c>
      <c r="J31" s="52">
        <f t="shared" si="10"/>
        <v>0</v>
      </c>
      <c r="K31" s="52">
        <f t="shared" si="10"/>
        <v>0</v>
      </c>
      <c r="L31" s="52">
        <f t="shared" si="10"/>
        <v>0</v>
      </c>
      <c r="M31" s="52">
        <f t="shared" ref="M31:T31" si="11">M32+M33+M34</f>
        <v>51</v>
      </c>
      <c r="N31" s="52">
        <f t="shared" si="11"/>
        <v>42</v>
      </c>
      <c r="O31" s="52">
        <f t="shared" si="11"/>
        <v>0</v>
      </c>
      <c r="P31" s="52">
        <f t="shared" si="11"/>
        <v>0</v>
      </c>
      <c r="Q31" s="52">
        <f t="shared" si="11"/>
        <v>0</v>
      </c>
      <c r="R31" s="52">
        <f t="shared" si="11"/>
        <v>48</v>
      </c>
      <c r="S31" s="52">
        <f t="shared" si="11"/>
        <v>0</v>
      </c>
      <c r="T31" s="52">
        <f t="shared" si="11"/>
        <v>0</v>
      </c>
    </row>
    <row r="32" spans="1:20" ht="15">
      <c r="A32" s="45" t="s">
        <v>93</v>
      </c>
      <c r="B32" s="89" t="s">
        <v>91</v>
      </c>
      <c r="C32" s="72" t="s">
        <v>176</v>
      </c>
      <c r="D32" s="72"/>
      <c r="E32" s="45">
        <f>G32+K32+L32</f>
        <v>51</v>
      </c>
      <c r="F32" s="45"/>
      <c r="G32" s="46">
        <f>M32+N32+O32+P32+Q32+R32+S32+T32</f>
        <v>51</v>
      </c>
      <c r="H32" s="50">
        <v>20</v>
      </c>
      <c r="I32" s="50">
        <v>31</v>
      </c>
      <c r="J32" s="45"/>
      <c r="K32" s="45"/>
      <c r="L32" s="45"/>
      <c r="M32" s="49">
        <v>51</v>
      </c>
      <c r="N32" s="45"/>
      <c r="O32" s="45"/>
      <c r="P32" s="45"/>
      <c r="Q32" s="45"/>
      <c r="R32" s="45"/>
      <c r="S32" s="48"/>
      <c r="T32" s="48"/>
    </row>
    <row r="33" spans="1:20" ht="15">
      <c r="A33" s="45" t="s">
        <v>94</v>
      </c>
      <c r="B33" s="34" t="s">
        <v>92</v>
      </c>
      <c r="C33" s="72" t="s">
        <v>167</v>
      </c>
      <c r="D33" s="72"/>
      <c r="E33" s="45">
        <f t="shared" ref="E33:E34" si="12">G33+K33+L33</f>
        <v>42</v>
      </c>
      <c r="F33" s="45"/>
      <c r="G33" s="46">
        <f t="shared" ref="G33:G34" si="13">M33+N33+O33+P33+Q33+R33+S33+T33</f>
        <v>42</v>
      </c>
      <c r="H33" s="91">
        <v>33</v>
      </c>
      <c r="I33" s="91">
        <v>9</v>
      </c>
      <c r="J33" s="45"/>
      <c r="K33" s="45"/>
      <c r="L33" s="45"/>
      <c r="M33" s="45"/>
      <c r="N33" s="49">
        <v>42</v>
      </c>
      <c r="O33" s="45"/>
      <c r="P33" s="45"/>
      <c r="Q33" s="45"/>
      <c r="R33" s="45"/>
      <c r="S33" s="48"/>
      <c r="T33" s="48"/>
    </row>
    <row r="34" spans="1:20" ht="15">
      <c r="A34" s="45" t="s">
        <v>95</v>
      </c>
      <c r="B34" s="90" t="s">
        <v>96</v>
      </c>
      <c r="C34" s="72" t="s">
        <v>169</v>
      </c>
      <c r="D34" s="72"/>
      <c r="E34" s="45">
        <f t="shared" si="12"/>
        <v>48</v>
      </c>
      <c r="F34" s="45"/>
      <c r="G34" s="46">
        <f t="shared" si="13"/>
        <v>48</v>
      </c>
      <c r="H34" s="50">
        <v>25</v>
      </c>
      <c r="I34" s="50">
        <v>23</v>
      </c>
      <c r="J34" s="45"/>
      <c r="K34" s="45"/>
      <c r="L34" s="45"/>
      <c r="M34" s="45"/>
      <c r="N34" s="45"/>
      <c r="O34" s="45"/>
      <c r="P34" s="45"/>
      <c r="Q34" s="45"/>
      <c r="R34" s="49">
        <v>48</v>
      </c>
      <c r="S34" s="48"/>
      <c r="T34" s="48"/>
    </row>
    <row r="35" spans="1:20" ht="34.5">
      <c r="A35" s="43" t="s">
        <v>97</v>
      </c>
      <c r="B35" s="83" t="s">
        <v>21</v>
      </c>
      <c r="C35" s="43" t="s">
        <v>179</v>
      </c>
      <c r="D35" s="43" t="s">
        <v>180</v>
      </c>
      <c r="E35" s="43">
        <f>E36+E37+E38+E39+E40+E41+E42+E43+E44+E45+E46+E47+E48+E49+E50</f>
        <v>675</v>
      </c>
      <c r="F35" s="43">
        <f>F36+F37+F38+F39+F40+F41+F42+F43+F44+F45+F46+F47+F48+F49+F50</f>
        <v>109</v>
      </c>
      <c r="G35" s="54">
        <f>G36+G37+G38+G39+G40+G41+G42+G43+G44+G45+G46+G47+G48+G49+G50</f>
        <v>663</v>
      </c>
      <c r="H35" s="54">
        <f>H36+H37+H38+H39+H40+H41+H42+H43+H44+H45+H46+H47+H48+H49+H50</f>
        <v>394</v>
      </c>
      <c r="I35" s="54">
        <f t="shared" ref="I35:L35" si="14">I36+I37+I38+I39+I40+I41+I42+I43+I44+I45+I46+I47+I48+I49+I50</f>
        <v>269</v>
      </c>
      <c r="J35" s="54">
        <f t="shared" si="14"/>
        <v>0</v>
      </c>
      <c r="K35" s="54">
        <f t="shared" si="14"/>
        <v>5</v>
      </c>
      <c r="L35" s="54">
        <f t="shared" si="14"/>
        <v>7</v>
      </c>
      <c r="M35" s="54">
        <f t="shared" ref="M35:T35" si="15">M36+M37+M38+M39+M40+M41+M42+M43+M44+M45+M46+M47+M48+M49+M50</f>
        <v>87</v>
      </c>
      <c r="N35" s="54">
        <f t="shared" si="15"/>
        <v>42</v>
      </c>
      <c r="O35" s="54">
        <f t="shared" si="15"/>
        <v>86</v>
      </c>
      <c r="P35" s="54">
        <f t="shared" si="15"/>
        <v>36</v>
      </c>
      <c r="Q35" s="54">
        <f t="shared" si="15"/>
        <v>128</v>
      </c>
      <c r="R35" s="54">
        <f t="shared" si="15"/>
        <v>80</v>
      </c>
      <c r="S35" s="54">
        <f t="shared" si="15"/>
        <v>132</v>
      </c>
      <c r="T35" s="54">
        <f t="shared" si="15"/>
        <v>72</v>
      </c>
    </row>
    <row r="36" spans="1:20" ht="26.25">
      <c r="A36" s="45" t="s">
        <v>22</v>
      </c>
      <c r="B36" s="33" t="s">
        <v>106</v>
      </c>
      <c r="C36" s="72" t="s">
        <v>167</v>
      </c>
      <c r="D36" s="72"/>
      <c r="E36" s="45">
        <f>G36+K36+L36</f>
        <v>47</v>
      </c>
      <c r="F36" s="45">
        <v>8</v>
      </c>
      <c r="G36" s="46">
        <f>M36+N36+O36+P36+Q36+R36+S36+T36</f>
        <v>47</v>
      </c>
      <c r="H36" s="50">
        <v>31</v>
      </c>
      <c r="I36" s="50">
        <v>16</v>
      </c>
      <c r="J36" s="45"/>
      <c r="K36" s="45"/>
      <c r="L36" s="45"/>
      <c r="M36" s="45">
        <v>26</v>
      </c>
      <c r="N36" s="49">
        <v>21</v>
      </c>
      <c r="O36" s="45"/>
      <c r="P36" s="45"/>
      <c r="Q36" s="45"/>
      <c r="R36" s="45"/>
      <c r="S36" s="48"/>
      <c r="T36" s="48"/>
    </row>
    <row r="37" spans="1:20" ht="26.25">
      <c r="A37" s="45" t="s">
        <v>98</v>
      </c>
      <c r="B37" s="33" t="s">
        <v>107</v>
      </c>
      <c r="C37" s="72" t="s">
        <v>167</v>
      </c>
      <c r="D37" s="72"/>
      <c r="E37" s="45">
        <f t="shared" ref="E37:E50" si="16">G37+K37+L37</f>
        <v>46</v>
      </c>
      <c r="F37" s="45">
        <v>8</v>
      </c>
      <c r="G37" s="46">
        <f t="shared" ref="G37:G50" si="17">M37+N37+O37+P37+Q37+R37+S37+T37</f>
        <v>46</v>
      </c>
      <c r="H37" s="50">
        <v>30</v>
      </c>
      <c r="I37" s="50">
        <v>16</v>
      </c>
      <c r="J37" s="45"/>
      <c r="K37" s="45"/>
      <c r="L37" s="45"/>
      <c r="M37" s="45">
        <v>25</v>
      </c>
      <c r="N37" s="49">
        <v>21</v>
      </c>
      <c r="O37" s="45"/>
      <c r="P37" s="45"/>
      <c r="Q37" s="45"/>
      <c r="R37" s="45"/>
      <c r="S37" s="48"/>
      <c r="T37" s="48"/>
    </row>
    <row r="38" spans="1:20" ht="26.25">
      <c r="A38" s="45" t="s">
        <v>99</v>
      </c>
      <c r="B38" s="35" t="s">
        <v>108</v>
      </c>
      <c r="C38" s="72" t="s">
        <v>166</v>
      </c>
      <c r="D38" s="72"/>
      <c r="E38" s="45">
        <f t="shared" si="16"/>
        <v>44</v>
      </c>
      <c r="F38" s="45">
        <v>8</v>
      </c>
      <c r="G38" s="46">
        <f t="shared" si="17"/>
        <v>44</v>
      </c>
      <c r="H38" s="50">
        <v>32</v>
      </c>
      <c r="I38" s="50">
        <v>12</v>
      </c>
      <c r="J38" s="45"/>
      <c r="K38" s="45"/>
      <c r="L38" s="45"/>
      <c r="M38" s="45"/>
      <c r="N38" s="45"/>
      <c r="O38" s="49">
        <v>44</v>
      </c>
      <c r="P38" s="45"/>
      <c r="Q38" s="45"/>
      <c r="R38" s="45"/>
      <c r="S38" s="48"/>
      <c r="T38" s="48"/>
    </row>
    <row r="39" spans="1:20" ht="26.25">
      <c r="A39" s="45" t="s">
        <v>100</v>
      </c>
      <c r="B39" s="33" t="s">
        <v>109</v>
      </c>
      <c r="C39" s="72" t="s">
        <v>170</v>
      </c>
      <c r="D39" s="72"/>
      <c r="E39" s="45">
        <f t="shared" si="16"/>
        <v>48</v>
      </c>
      <c r="F39" s="45">
        <v>8</v>
      </c>
      <c r="G39" s="46">
        <f t="shared" si="17"/>
        <v>48</v>
      </c>
      <c r="H39" s="50">
        <v>36</v>
      </c>
      <c r="I39" s="50">
        <v>12</v>
      </c>
      <c r="J39" s="45"/>
      <c r="K39" s="45"/>
      <c r="L39" s="45"/>
      <c r="M39" s="45"/>
      <c r="N39" s="45"/>
      <c r="O39" s="45"/>
      <c r="P39" s="45"/>
      <c r="Q39" s="45"/>
      <c r="R39" s="45"/>
      <c r="S39" s="55">
        <v>48</v>
      </c>
      <c r="T39" s="48"/>
    </row>
    <row r="40" spans="1:20" ht="15">
      <c r="A40" s="45" t="s">
        <v>101</v>
      </c>
      <c r="B40" s="33" t="s">
        <v>110</v>
      </c>
      <c r="C40" s="72" t="s">
        <v>166</v>
      </c>
      <c r="D40" s="72"/>
      <c r="E40" s="45">
        <f t="shared" si="16"/>
        <v>42</v>
      </c>
      <c r="F40" s="45">
        <v>8</v>
      </c>
      <c r="G40" s="46">
        <f t="shared" si="17"/>
        <v>42</v>
      </c>
      <c r="H40" s="50">
        <v>28</v>
      </c>
      <c r="I40" s="50">
        <v>14</v>
      </c>
      <c r="J40" s="45"/>
      <c r="K40" s="45"/>
      <c r="L40" s="45"/>
      <c r="M40" s="45"/>
      <c r="N40" s="45"/>
      <c r="O40" s="49">
        <v>42</v>
      </c>
      <c r="P40" s="45"/>
      <c r="Q40" s="45"/>
      <c r="R40" s="45"/>
      <c r="S40" s="48"/>
      <c r="T40" s="48"/>
    </row>
    <row r="41" spans="1:20" ht="15">
      <c r="A41" s="45" t="s">
        <v>102</v>
      </c>
      <c r="B41" s="33" t="s">
        <v>111</v>
      </c>
      <c r="C41" s="72" t="s">
        <v>169</v>
      </c>
      <c r="D41" s="72"/>
      <c r="E41" s="45">
        <f t="shared" si="16"/>
        <v>48</v>
      </c>
      <c r="F41" s="45">
        <v>8</v>
      </c>
      <c r="G41" s="46">
        <f t="shared" si="17"/>
        <v>48</v>
      </c>
      <c r="H41" s="50">
        <v>38</v>
      </c>
      <c r="I41" s="50">
        <v>10</v>
      </c>
      <c r="J41" s="45"/>
      <c r="K41" s="45"/>
      <c r="L41" s="45"/>
      <c r="M41" s="45"/>
      <c r="N41" s="45"/>
      <c r="O41" s="45"/>
      <c r="P41" s="45"/>
      <c r="Q41" s="45"/>
      <c r="R41" s="49">
        <v>48</v>
      </c>
      <c r="S41" s="48"/>
      <c r="T41" s="48"/>
    </row>
    <row r="42" spans="1:20" ht="30">
      <c r="A42" s="45" t="s">
        <v>103</v>
      </c>
      <c r="B42" s="33" t="s">
        <v>112</v>
      </c>
      <c r="C42" s="72" t="s">
        <v>171</v>
      </c>
      <c r="D42" s="72"/>
      <c r="E42" s="45">
        <f t="shared" si="16"/>
        <v>53</v>
      </c>
      <c r="F42" s="45">
        <v>10</v>
      </c>
      <c r="G42" s="46">
        <f t="shared" si="17"/>
        <v>53</v>
      </c>
      <c r="H42" s="50">
        <v>11</v>
      </c>
      <c r="I42" s="50">
        <v>42</v>
      </c>
      <c r="J42" s="45"/>
      <c r="K42" s="45"/>
      <c r="L42" s="45"/>
      <c r="M42" s="45"/>
      <c r="N42" s="45"/>
      <c r="O42" s="45"/>
      <c r="P42" s="45"/>
      <c r="Q42" s="45">
        <v>16</v>
      </c>
      <c r="R42" s="45">
        <v>16</v>
      </c>
      <c r="S42" s="56">
        <v>12</v>
      </c>
      <c r="T42" s="57">
        <v>9</v>
      </c>
    </row>
    <row r="43" spans="1:20" ht="15">
      <c r="A43" s="45" t="s">
        <v>104</v>
      </c>
      <c r="B43" s="82" t="s">
        <v>24</v>
      </c>
      <c r="C43" s="72"/>
      <c r="D43" s="73" t="s">
        <v>163</v>
      </c>
      <c r="E43" s="45">
        <f t="shared" si="16"/>
        <v>48</v>
      </c>
      <c r="F43" s="45"/>
      <c r="G43" s="46">
        <f t="shared" si="17"/>
        <v>36</v>
      </c>
      <c r="H43" s="50">
        <v>16</v>
      </c>
      <c r="I43" s="50">
        <v>20</v>
      </c>
      <c r="J43" s="45"/>
      <c r="K43" s="92">
        <v>5</v>
      </c>
      <c r="L43" s="45">
        <v>7</v>
      </c>
      <c r="M43" s="45"/>
      <c r="N43" s="45"/>
      <c r="O43" s="45"/>
      <c r="P43" s="47">
        <v>36</v>
      </c>
      <c r="Q43" s="45"/>
      <c r="R43" s="45"/>
      <c r="S43" s="48"/>
      <c r="T43" s="48"/>
    </row>
    <row r="44" spans="1:20" ht="30">
      <c r="A44" s="45" t="s">
        <v>105</v>
      </c>
      <c r="B44" s="82" t="s">
        <v>23</v>
      </c>
      <c r="C44" s="72" t="s">
        <v>171</v>
      </c>
      <c r="D44" s="72"/>
      <c r="E44" s="45">
        <f t="shared" si="16"/>
        <v>53</v>
      </c>
      <c r="F44" s="45">
        <v>10</v>
      </c>
      <c r="G44" s="46">
        <f t="shared" si="17"/>
        <v>53</v>
      </c>
      <c r="H44" s="50">
        <v>11</v>
      </c>
      <c r="I44" s="50">
        <v>42</v>
      </c>
      <c r="J44" s="45"/>
      <c r="K44" s="45"/>
      <c r="L44" s="45"/>
      <c r="M44" s="45"/>
      <c r="N44" s="45"/>
      <c r="O44" s="45"/>
      <c r="P44" s="45"/>
      <c r="Q44" s="45">
        <v>16</v>
      </c>
      <c r="R44" s="45">
        <v>16</v>
      </c>
      <c r="S44" s="48">
        <v>12</v>
      </c>
      <c r="T44" s="58">
        <v>9</v>
      </c>
    </row>
    <row r="45" spans="1:20" ht="15">
      <c r="A45" s="45" t="s">
        <v>113</v>
      </c>
      <c r="B45" s="36" t="s">
        <v>119</v>
      </c>
      <c r="C45" s="72" t="s">
        <v>176</v>
      </c>
      <c r="D45" s="72"/>
      <c r="E45" s="45">
        <f t="shared" si="16"/>
        <v>36</v>
      </c>
      <c r="F45" s="50">
        <v>5</v>
      </c>
      <c r="G45" s="46">
        <f t="shared" si="17"/>
        <v>36</v>
      </c>
      <c r="H45" s="50">
        <v>28</v>
      </c>
      <c r="I45" s="50">
        <v>8</v>
      </c>
      <c r="J45" s="45"/>
      <c r="K45" s="45"/>
      <c r="L45" s="45"/>
      <c r="M45" s="49">
        <v>36</v>
      </c>
      <c r="N45" s="45"/>
      <c r="O45" s="45"/>
      <c r="P45" s="45"/>
      <c r="Q45" s="45"/>
      <c r="R45" s="45"/>
      <c r="S45" s="48"/>
      <c r="T45" s="48"/>
    </row>
    <row r="46" spans="1:20" ht="15">
      <c r="A46" s="45" t="s">
        <v>114</v>
      </c>
      <c r="B46" s="36" t="s">
        <v>120</v>
      </c>
      <c r="C46" s="72" t="s">
        <v>168</v>
      </c>
      <c r="D46" s="72"/>
      <c r="E46" s="45">
        <f t="shared" si="16"/>
        <v>48</v>
      </c>
      <c r="F46" s="45">
        <v>8</v>
      </c>
      <c r="G46" s="46">
        <f t="shared" si="17"/>
        <v>48</v>
      </c>
      <c r="H46" s="50">
        <v>21</v>
      </c>
      <c r="I46" s="50">
        <v>27</v>
      </c>
      <c r="J46" s="45"/>
      <c r="K46" s="45"/>
      <c r="L46" s="45"/>
      <c r="M46" s="45"/>
      <c r="N46" s="45"/>
      <c r="O46" s="45"/>
      <c r="P46" s="45"/>
      <c r="Q46" s="49">
        <v>48</v>
      </c>
      <c r="R46" s="45"/>
      <c r="S46" s="48"/>
      <c r="T46" s="48"/>
    </row>
    <row r="47" spans="1:20" ht="30">
      <c r="A47" s="45" t="s">
        <v>115</v>
      </c>
      <c r="B47" s="37" t="s">
        <v>121</v>
      </c>
      <c r="C47" s="72" t="s">
        <v>171</v>
      </c>
      <c r="D47" s="72"/>
      <c r="E47" s="45">
        <f t="shared" si="16"/>
        <v>34</v>
      </c>
      <c r="F47" s="45">
        <v>6</v>
      </c>
      <c r="G47" s="46">
        <f t="shared" si="17"/>
        <v>34</v>
      </c>
      <c r="H47" s="50">
        <v>23</v>
      </c>
      <c r="I47" s="50">
        <v>11</v>
      </c>
      <c r="J47" s="45"/>
      <c r="K47" s="45"/>
      <c r="L47" s="45"/>
      <c r="M47" s="45"/>
      <c r="N47" s="45"/>
      <c r="O47" s="45"/>
      <c r="P47" s="45"/>
      <c r="Q47" s="45"/>
      <c r="R47" s="45"/>
      <c r="S47" s="48">
        <v>12</v>
      </c>
      <c r="T47" s="58">
        <v>22</v>
      </c>
    </row>
    <row r="48" spans="1:20" ht="30">
      <c r="A48" s="45" t="s">
        <v>116</v>
      </c>
      <c r="B48" s="37" t="s">
        <v>122</v>
      </c>
      <c r="C48" s="72" t="s">
        <v>171</v>
      </c>
      <c r="D48" s="72"/>
      <c r="E48" s="45">
        <f t="shared" si="16"/>
        <v>45</v>
      </c>
      <c r="F48" s="45">
        <v>8</v>
      </c>
      <c r="G48" s="46">
        <f t="shared" si="17"/>
        <v>45</v>
      </c>
      <c r="H48" s="50">
        <v>32</v>
      </c>
      <c r="I48" s="50">
        <v>13</v>
      </c>
      <c r="J48" s="45"/>
      <c r="K48" s="45"/>
      <c r="L48" s="45"/>
      <c r="M48" s="45"/>
      <c r="N48" s="45"/>
      <c r="O48" s="45"/>
      <c r="P48" s="45"/>
      <c r="Q48" s="45"/>
      <c r="R48" s="45"/>
      <c r="S48" s="59">
        <v>36</v>
      </c>
      <c r="T48" s="58">
        <v>9</v>
      </c>
    </row>
    <row r="49" spans="1:20" ht="30">
      <c r="A49" s="45" t="s">
        <v>117</v>
      </c>
      <c r="B49" s="37" t="s">
        <v>123</v>
      </c>
      <c r="C49" s="72" t="s">
        <v>171</v>
      </c>
      <c r="D49" s="72"/>
      <c r="E49" s="45">
        <f t="shared" si="16"/>
        <v>35</v>
      </c>
      <c r="F49" s="45">
        <v>6</v>
      </c>
      <c r="G49" s="46">
        <f t="shared" si="17"/>
        <v>35</v>
      </c>
      <c r="H49" s="50">
        <v>17</v>
      </c>
      <c r="I49" s="50">
        <v>18</v>
      </c>
      <c r="J49" s="45"/>
      <c r="K49" s="45"/>
      <c r="L49" s="45"/>
      <c r="M49" s="45"/>
      <c r="N49" s="45"/>
      <c r="O49" s="45"/>
      <c r="P49" s="45"/>
      <c r="Q49" s="45"/>
      <c r="R49" s="45"/>
      <c r="S49" s="48">
        <v>12</v>
      </c>
      <c r="T49" s="58">
        <v>23</v>
      </c>
    </row>
    <row r="50" spans="1:20" ht="15">
      <c r="A50" s="45" t="s">
        <v>118</v>
      </c>
      <c r="B50" s="37" t="s">
        <v>124</v>
      </c>
      <c r="C50" s="72" t="s">
        <v>177</v>
      </c>
      <c r="D50" s="72"/>
      <c r="E50" s="45">
        <f t="shared" si="16"/>
        <v>48</v>
      </c>
      <c r="F50" s="45">
        <v>8</v>
      </c>
      <c r="G50" s="46">
        <f t="shared" si="17"/>
        <v>48</v>
      </c>
      <c r="H50" s="50">
        <v>40</v>
      </c>
      <c r="I50" s="50">
        <v>8</v>
      </c>
      <c r="J50" s="45"/>
      <c r="K50" s="45"/>
      <c r="L50" s="45"/>
      <c r="M50" s="45"/>
      <c r="N50" s="45"/>
      <c r="O50" s="45"/>
      <c r="P50" s="45"/>
      <c r="Q50" s="49">
        <v>48</v>
      </c>
      <c r="R50" s="45"/>
      <c r="S50" s="48"/>
      <c r="T50" s="58"/>
    </row>
    <row r="51" spans="1:20" ht="17.25">
      <c r="A51" s="43" t="s">
        <v>25</v>
      </c>
      <c r="B51" s="83" t="s">
        <v>26</v>
      </c>
      <c r="C51" s="43" t="s">
        <v>181</v>
      </c>
      <c r="D51" s="43" t="s">
        <v>182</v>
      </c>
      <c r="E51" s="43">
        <f>E53+E58+E63+E68+E73</f>
        <v>3011</v>
      </c>
      <c r="F51" s="43">
        <f>F53+F58+F63+F68+F73</f>
        <v>135</v>
      </c>
      <c r="G51" s="54">
        <f>G53+G58+G63+G68+G73</f>
        <v>2901</v>
      </c>
      <c r="H51" s="43">
        <f>H53+H58+H63+H68+H73</f>
        <v>795</v>
      </c>
      <c r="I51" s="43">
        <f t="shared" ref="I51:L51" si="18">I53+I58+I63+I68+I73</f>
        <v>306</v>
      </c>
      <c r="J51" s="43">
        <f t="shared" si="18"/>
        <v>0</v>
      </c>
      <c r="K51" s="43">
        <f t="shared" si="18"/>
        <v>20</v>
      </c>
      <c r="L51" s="43">
        <f t="shared" si="18"/>
        <v>90</v>
      </c>
      <c r="M51" s="43"/>
      <c r="N51" s="43"/>
      <c r="O51" s="43"/>
      <c r="P51" s="43"/>
      <c r="Q51" s="43"/>
      <c r="R51" s="43"/>
      <c r="S51" s="60"/>
      <c r="T51" s="60"/>
    </row>
    <row r="52" spans="1:20" ht="15">
      <c r="A52" s="44" t="s">
        <v>27</v>
      </c>
      <c r="B52" s="84" t="s">
        <v>28</v>
      </c>
      <c r="C52" s="44"/>
      <c r="D52" s="75" t="s">
        <v>47</v>
      </c>
      <c r="E52" s="44"/>
      <c r="F52" s="44"/>
      <c r="G52" s="61"/>
      <c r="H52" s="44" t="s">
        <v>19</v>
      </c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62"/>
      <c r="T52" s="62"/>
    </row>
    <row r="53" spans="1:20" ht="51">
      <c r="A53" s="63" t="s">
        <v>29</v>
      </c>
      <c r="B53" s="23" t="s">
        <v>143</v>
      </c>
      <c r="C53" s="76"/>
      <c r="D53" s="77" t="s">
        <v>178</v>
      </c>
      <c r="E53" s="63">
        <f>E54+E55+E56+E57</f>
        <v>294</v>
      </c>
      <c r="F53" s="63">
        <f>F54+F55</f>
        <v>15</v>
      </c>
      <c r="G53" s="64">
        <f>G54+G55+G56+G57</f>
        <v>272</v>
      </c>
      <c r="H53" s="64">
        <f>H54+H55+H56+H57</f>
        <v>93</v>
      </c>
      <c r="I53" s="64">
        <f t="shared" ref="I53:L53" si="19">I54+I55+I56+I57</f>
        <v>35</v>
      </c>
      <c r="J53" s="64">
        <f t="shared" si="19"/>
        <v>0</v>
      </c>
      <c r="K53" s="64">
        <f t="shared" si="19"/>
        <v>4</v>
      </c>
      <c r="L53" s="64">
        <f t="shared" si="19"/>
        <v>18</v>
      </c>
      <c r="M53" s="64">
        <f t="shared" ref="M53:T53" si="20">M54+M55+M56+M57</f>
        <v>32</v>
      </c>
      <c r="N53" s="64">
        <f t="shared" si="20"/>
        <v>240</v>
      </c>
      <c r="O53" s="64">
        <f t="shared" si="20"/>
        <v>0</v>
      </c>
      <c r="P53" s="64">
        <f t="shared" si="20"/>
        <v>0</v>
      </c>
      <c r="Q53" s="64">
        <f t="shared" si="20"/>
        <v>0</v>
      </c>
      <c r="R53" s="64">
        <f t="shared" si="20"/>
        <v>0</v>
      </c>
      <c r="S53" s="64">
        <f t="shared" si="20"/>
        <v>0</v>
      </c>
      <c r="T53" s="64">
        <f t="shared" si="20"/>
        <v>0</v>
      </c>
    </row>
    <row r="54" spans="1:20" ht="39">
      <c r="A54" s="45" t="s">
        <v>30</v>
      </c>
      <c r="B54" s="36" t="s">
        <v>144</v>
      </c>
      <c r="C54" s="72"/>
      <c r="D54" s="72"/>
      <c r="E54" s="45">
        <f>G54+K54+L54</f>
        <v>32</v>
      </c>
      <c r="F54" s="45"/>
      <c r="G54" s="46">
        <f>M54+N54+O54+P54+Q54+R54+S54+T54</f>
        <v>32</v>
      </c>
      <c r="H54" s="50">
        <v>20</v>
      </c>
      <c r="I54" s="50">
        <v>12</v>
      </c>
      <c r="J54" s="45"/>
      <c r="K54" s="45"/>
      <c r="L54" s="45"/>
      <c r="M54" s="45">
        <v>32</v>
      </c>
      <c r="N54" s="45"/>
      <c r="O54" s="45"/>
      <c r="P54" s="45"/>
      <c r="Q54" s="45"/>
      <c r="R54" s="45"/>
      <c r="S54" s="48"/>
      <c r="T54" s="48"/>
    </row>
    <row r="55" spans="1:20" ht="38.25" customHeight="1">
      <c r="A55" s="45" t="s">
        <v>31</v>
      </c>
      <c r="B55" s="38" t="s">
        <v>145</v>
      </c>
      <c r="C55" s="78"/>
      <c r="D55" s="72"/>
      <c r="E55" s="45">
        <f t="shared" ref="E55:E57" si="21">G55+K55+L55</f>
        <v>118</v>
      </c>
      <c r="F55" s="45">
        <v>15</v>
      </c>
      <c r="G55" s="46">
        <f t="shared" ref="G55:G57" si="22">M55+N55+O55+P55+Q55+R55+S55+T55</f>
        <v>96</v>
      </c>
      <c r="H55" s="50">
        <v>73</v>
      </c>
      <c r="I55" s="50">
        <v>23</v>
      </c>
      <c r="J55" s="45"/>
      <c r="K55" s="45">
        <v>4</v>
      </c>
      <c r="L55" s="45">
        <v>18</v>
      </c>
      <c r="M55" s="45"/>
      <c r="N55" s="45">
        <v>96</v>
      </c>
      <c r="O55" s="45"/>
      <c r="P55" s="45"/>
      <c r="Q55" s="45"/>
      <c r="R55" s="45"/>
      <c r="S55" s="48"/>
      <c r="T55" s="48"/>
    </row>
    <row r="56" spans="1:20" ht="12" customHeight="1">
      <c r="A56" s="45" t="s">
        <v>32</v>
      </c>
      <c r="B56" s="29" t="s">
        <v>146</v>
      </c>
      <c r="C56" s="72"/>
      <c r="D56" s="72"/>
      <c r="E56" s="45">
        <f t="shared" si="21"/>
        <v>72</v>
      </c>
      <c r="F56" s="45"/>
      <c r="G56" s="46">
        <f t="shared" si="22"/>
        <v>72</v>
      </c>
      <c r="H56" s="45">
        <v>0</v>
      </c>
      <c r="I56" s="45"/>
      <c r="J56" s="45"/>
      <c r="K56" s="45"/>
      <c r="L56" s="45"/>
      <c r="M56" s="45"/>
      <c r="N56" s="45">
        <v>72</v>
      </c>
      <c r="O56" s="45"/>
      <c r="P56" s="45"/>
      <c r="Q56" s="45"/>
      <c r="R56" s="45"/>
      <c r="S56" s="48"/>
      <c r="T56" s="48"/>
    </row>
    <row r="57" spans="1:20" ht="15">
      <c r="A57" s="45" t="s">
        <v>33</v>
      </c>
      <c r="B57" s="29" t="s">
        <v>147</v>
      </c>
      <c r="C57" s="72"/>
      <c r="D57" s="72"/>
      <c r="E57" s="45">
        <f t="shared" si="21"/>
        <v>72</v>
      </c>
      <c r="F57" s="45"/>
      <c r="G57" s="46">
        <f t="shared" si="22"/>
        <v>72</v>
      </c>
      <c r="H57" s="45">
        <v>0</v>
      </c>
      <c r="I57" s="45"/>
      <c r="J57" s="45"/>
      <c r="K57" s="45"/>
      <c r="L57" s="45"/>
      <c r="M57" s="45"/>
      <c r="N57" s="47">
        <v>72</v>
      </c>
      <c r="O57" s="45"/>
      <c r="P57" s="45"/>
      <c r="Q57" s="45"/>
      <c r="R57" s="45"/>
      <c r="S57" s="48"/>
      <c r="T57" s="48"/>
    </row>
    <row r="58" spans="1:20" ht="51">
      <c r="A58" s="63" t="s">
        <v>125</v>
      </c>
      <c r="B58" s="23" t="s">
        <v>148</v>
      </c>
      <c r="C58" s="79"/>
      <c r="D58" s="77" t="s">
        <v>174</v>
      </c>
      <c r="E58" s="63">
        <f>E59+E60+E61+E62</f>
        <v>942</v>
      </c>
      <c r="F58" s="63">
        <f>F59+F60</f>
        <v>50</v>
      </c>
      <c r="G58" s="64">
        <f>G59+G60+G61+G62</f>
        <v>920</v>
      </c>
      <c r="H58" s="64">
        <f>H59+H60+H61+H62</f>
        <v>265</v>
      </c>
      <c r="I58" s="64">
        <f t="shared" ref="I58:L58" si="23">I59+I60+I61+I62</f>
        <v>115</v>
      </c>
      <c r="J58" s="64">
        <f t="shared" si="23"/>
        <v>0</v>
      </c>
      <c r="K58" s="64">
        <f t="shared" si="23"/>
        <v>4</v>
      </c>
      <c r="L58" s="64">
        <f t="shared" si="23"/>
        <v>18</v>
      </c>
      <c r="M58" s="64">
        <f t="shared" ref="M58:T58" si="24">M59+M60+M61+M62</f>
        <v>0</v>
      </c>
      <c r="N58" s="64">
        <f t="shared" si="24"/>
        <v>0</v>
      </c>
      <c r="O58" s="64">
        <f t="shared" si="24"/>
        <v>0</v>
      </c>
      <c r="P58" s="64">
        <f t="shared" si="24"/>
        <v>0</v>
      </c>
      <c r="Q58" s="64">
        <f t="shared" si="24"/>
        <v>224</v>
      </c>
      <c r="R58" s="64">
        <f t="shared" si="24"/>
        <v>240</v>
      </c>
      <c r="S58" s="64">
        <f t="shared" si="24"/>
        <v>312</v>
      </c>
      <c r="T58" s="64">
        <f t="shared" si="24"/>
        <v>144</v>
      </c>
    </row>
    <row r="59" spans="1:20" ht="39">
      <c r="A59" s="45" t="s">
        <v>126</v>
      </c>
      <c r="B59" s="33" t="s">
        <v>149</v>
      </c>
      <c r="C59" s="72"/>
      <c r="D59" s="72"/>
      <c r="E59" s="45">
        <f>G59+K59+L59</f>
        <v>32</v>
      </c>
      <c r="F59" s="45"/>
      <c r="G59" s="46">
        <f>M59+N59+O59+P59+Q59+R59+S59+T59</f>
        <v>32</v>
      </c>
      <c r="H59" s="50">
        <v>16</v>
      </c>
      <c r="I59" s="50">
        <v>16</v>
      </c>
      <c r="J59" s="45"/>
      <c r="K59" s="45"/>
      <c r="L59" s="45"/>
      <c r="M59" s="45"/>
      <c r="N59" s="45"/>
      <c r="O59" s="45"/>
      <c r="P59" s="45"/>
      <c r="Q59" s="45">
        <v>32</v>
      </c>
      <c r="R59" s="45"/>
      <c r="S59" s="48"/>
      <c r="T59" s="48"/>
    </row>
    <row r="60" spans="1:20" ht="39">
      <c r="A60" s="45" t="s">
        <v>127</v>
      </c>
      <c r="B60" s="39" t="s">
        <v>150</v>
      </c>
      <c r="C60" s="72"/>
      <c r="D60" s="72"/>
      <c r="E60" s="45">
        <f t="shared" ref="E60:E62" si="25">G60+K60+L60</f>
        <v>370</v>
      </c>
      <c r="F60" s="45">
        <v>50</v>
      </c>
      <c r="G60" s="46">
        <f t="shared" ref="G60:G62" si="26">M60+N60+O60+P60+Q60+R60+S60+T60</f>
        <v>348</v>
      </c>
      <c r="H60" s="50">
        <v>249</v>
      </c>
      <c r="I60" s="50">
        <v>99</v>
      </c>
      <c r="J60" s="45"/>
      <c r="K60" s="45">
        <v>4</v>
      </c>
      <c r="L60" s="45">
        <v>18</v>
      </c>
      <c r="M60" s="45"/>
      <c r="N60" s="45"/>
      <c r="O60" s="45"/>
      <c r="P60" s="45"/>
      <c r="Q60" s="45">
        <v>144</v>
      </c>
      <c r="R60" s="45">
        <v>144</v>
      </c>
      <c r="S60" s="56">
        <v>60</v>
      </c>
      <c r="T60" s="48"/>
    </row>
    <row r="61" spans="1:20" ht="15">
      <c r="A61" s="45" t="s">
        <v>34</v>
      </c>
      <c r="B61" s="40" t="s">
        <v>146</v>
      </c>
      <c r="C61" s="72"/>
      <c r="D61" s="72"/>
      <c r="E61" s="45">
        <f t="shared" si="25"/>
        <v>216</v>
      </c>
      <c r="F61" s="45"/>
      <c r="G61" s="46">
        <f t="shared" si="26"/>
        <v>216</v>
      </c>
      <c r="H61" s="45">
        <v>0</v>
      </c>
      <c r="I61" s="45"/>
      <c r="J61" s="45"/>
      <c r="K61" s="45"/>
      <c r="L61" s="45"/>
      <c r="M61" s="45"/>
      <c r="N61" s="45"/>
      <c r="O61" s="45"/>
      <c r="P61" s="45"/>
      <c r="Q61" s="45">
        <v>48</v>
      </c>
      <c r="R61" s="45">
        <v>96</v>
      </c>
      <c r="S61" s="65">
        <v>72</v>
      </c>
      <c r="T61" s="48"/>
    </row>
    <row r="62" spans="1:20" ht="15">
      <c r="A62" s="45" t="s">
        <v>35</v>
      </c>
      <c r="B62" s="29" t="s">
        <v>147</v>
      </c>
      <c r="C62" s="72"/>
      <c r="D62" s="72"/>
      <c r="E62" s="45">
        <f t="shared" si="25"/>
        <v>324</v>
      </c>
      <c r="F62" s="45"/>
      <c r="G62" s="46">
        <f t="shared" si="26"/>
        <v>324</v>
      </c>
      <c r="H62" s="45">
        <v>0</v>
      </c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65">
        <v>180</v>
      </c>
      <c r="T62" s="66">
        <v>144</v>
      </c>
    </row>
    <row r="63" spans="1:20" ht="51">
      <c r="A63" s="63" t="s">
        <v>128</v>
      </c>
      <c r="B63" s="23" t="s">
        <v>151</v>
      </c>
      <c r="C63" s="79"/>
      <c r="D63" s="77" t="s">
        <v>173</v>
      </c>
      <c r="E63" s="63">
        <f>E64+E65+E66+E67</f>
        <v>450</v>
      </c>
      <c r="F63" s="63">
        <f>F64+F65</f>
        <v>20</v>
      </c>
      <c r="G63" s="64">
        <f>G64+G65+G66+G67</f>
        <v>428</v>
      </c>
      <c r="H63" s="64">
        <f>H64+H65+H66+H67</f>
        <v>110</v>
      </c>
      <c r="I63" s="64">
        <f t="shared" ref="I63:L63" si="27">I64+I65+I66+I67</f>
        <v>66</v>
      </c>
      <c r="J63" s="64">
        <f t="shared" si="27"/>
        <v>0</v>
      </c>
      <c r="K63" s="64">
        <f t="shared" si="27"/>
        <v>4</v>
      </c>
      <c r="L63" s="64">
        <f t="shared" si="27"/>
        <v>18</v>
      </c>
      <c r="M63" s="64">
        <f t="shared" ref="M63:T63" si="28">M64+M65+M66+M67</f>
        <v>0</v>
      </c>
      <c r="N63" s="64">
        <f t="shared" si="28"/>
        <v>0</v>
      </c>
      <c r="O63" s="64">
        <f t="shared" si="28"/>
        <v>32</v>
      </c>
      <c r="P63" s="64">
        <f t="shared" si="28"/>
        <v>396</v>
      </c>
      <c r="Q63" s="64">
        <f t="shared" si="28"/>
        <v>0</v>
      </c>
      <c r="R63" s="64">
        <f t="shared" si="28"/>
        <v>0</v>
      </c>
      <c r="S63" s="64">
        <f t="shared" si="28"/>
        <v>0</v>
      </c>
      <c r="T63" s="64">
        <f t="shared" si="28"/>
        <v>0</v>
      </c>
    </row>
    <row r="64" spans="1:20" ht="39">
      <c r="A64" s="45" t="s">
        <v>129</v>
      </c>
      <c r="B64" s="36" t="s">
        <v>152</v>
      </c>
      <c r="C64" s="72"/>
      <c r="D64" s="72"/>
      <c r="E64" s="45">
        <f>G64+K64+L64</f>
        <v>32</v>
      </c>
      <c r="F64" s="45"/>
      <c r="G64" s="46">
        <f>M64+N64+O64+P64+Q64+R64+S64+T64</f>
        <v>32</v>
      </c>
      <c r="H64" s="50">
        <v>22</v>
      </c>
      <c r="I64" s="50">
        <v>10</v>
      </c>
      <c r="J64" s="45"/>
      <c r="K64" s="45"/>
      <c r="L64" s="45"/>
      <c r="M64" s="45"/>
      <c r="N64" s="45"/>
      <c r="O64" s="45">
        <v>32</v>
      </c>
      <c r="P64" s="45"/>
      <c r="Q64" s="45"/>
      <c r="R64" s="45"/>
      <c r="S64" s="48"/>
      <c r="T64" s="48"/>
    </row>
    <row r="65" spans="1:20" ht="39">
      <c r="A65" s="45" t="s">
        <v>130</v>
      </c>
      <c r="B65" s="41" t="s">
        <v>153</v>
      </c>
      <c r="C65" s="72"/>
      <c r="D65" s="72"/>
      <c r="E65" s="45">
        <f t="shared" ref="E65:E67" si="29">G65+K65+L65</f>
        <v>166</v>
      </c>
      <c r="F65" s="45">
        <v>20</v>
      </c>
      <c r="G65" s="46">
        <f t="shared" ref="G65:G67" si="30">M65+N65+O65+P65+Q65+R65+S65+T65</f>
        <v>144</v>
      </c>
      <c r="H65" s="50">
        <v>88</v>
      </c>
      <c r="I65" s="50">
        <v>56</v>
      </c>
      <c r="J65" s="45"/>
      <c r="K65" s="45">
        <v>4</v>
      </c>
      <c r="L65" s="45">
        <v>18</v>
      </c>
      <c r="M65" s="45"/>
      <c r="N65" s="45"/>
      <c r="O65" s="45"/>
      <c r="P65" s="45">
        <v>144</v>
      </c>
      <c r="Q65" s="45"/>
      <c r="R65" s="45"/>
      <c r="S65" s="48"/>
      <c r="T65" s="48"/>
    </row>
    <row r="66" spans="1:20" ht="15">
      <c r="A66" s="45" t="s">
        <v>131</v>
      </c>
      <c r="B66" s="29" t="s">
        <v>146</v>
      </c>
      <c r="C66" s="72"/>
      <c r="D66" s="72"/>
      <c r="E66" s="45">
        <f t="shared" si="29"/>
        <v>108</v>
      </c>
      <c r="F66" s="45"/>
      <c r="G66" s="46">
        <f t="shared" si="30"/>
        <v>108</v>
      </c>
      <c r="H66" s="45"/>
      <c r="I66" s="45"/>
      <c r="J66" s="45"/>
      <c r="K66" s="45"/>
      <c r="L66" s="45"/>
      <c r="M66" s="45"/>
      <c r="N66" s="45"/>
      <c r="O66" s="45"/>
      <c r="P66" s="45">
        <v>108</v>
      </c>
      <c r="Q66" s="45"/>
      <c r="R66" s="45"/>
      <c r="S66" s="48"/>
      <c r="T66" s="48"/>
    </row>
    <row r="67" spans="1:20" ht="15">
      <c r="A67" s="45" t="s">
        <v>132</v>
      </c>
      <c r="B67" s="29" t="s">
        <v>147</v>
      </c>
      <c r="C67" s="72"/>
      <c r="D67" s="72"/>
      <c r="E67" s="45">
        <f t="shared" si="29"/>
        <v>144</v>
      </c>
      <c r="F67" s="45"/>
      <c r="G67" s="46">
        <f t="shared" si="30"/>
        <v>144</v>
      </c>
      <c r="H67" s="45"/>
      <c r="I67" s="45"/>
      <c r="J67" s="45"/>
      <c r="K67" s="45"/>
      <c r="L67" s="45"/>
      <c r="M67" s="45"/>
      <c r="N67" s="45"/>
      <c r="O67" s="45"/>
      <c r="P67" s="47">
        <v>144</v>
      </c>
      <c r="Q67" s="47"/>
      <c r="R67" s="45"/>
      <c r="S67" s="48"/>
      <c r="T67" s="48"/>
    </row>
    <row r="68" spans="1:20" ht="51">
      <c r="A68" s="63" t="s">
        <v>133</v>
      </c>
      <c r="B68" s="23" t="s">
        <v>154</v>
      </c>
      <c r="C68" s="79"/>
      <c r="D68" s="77" t="s">
        <v>172</v>
      </c>
      <c r="E68" s="63">
        <f>E69+E70+E71+E72</f>
        <v>595</v>
      </c>
      <c r="F68" s="63">
        <f>F69+F70</f>
        <v>20</v>
      </c>
      <c r="G68" s="64">
        <f>G69+G70+G71+G72</f>
        <v>573</v>
      </c>
      <c r="H68" s="64">
        <f>H69+H70+H71+H72</f>
        <v>149</v>
      </c>
      <c r="I68" s="64">
        <f t="shared" ref="I68:L68" si="31">I69+I70+I71+I72</f>
        <v>28</v>
      </c>
      <c r="J68" s="64">
        <f t="shared" si="31"/>
        <v>0</v>
      </c>
      <c r="K68" s="64">
        <f t="shared" si="31"/>
        <v>4</v>
      </c>
      <c r="L68" s="64">
        <f t="shared" si="31"/>
        <v>18</v>
      </c>
      <c r="M68" s="64">
        <f t="shared" ref="M68:T68" si="32">M69+M70+M71+M72</f>
        <v>0</v>
      </c>
      <c r="N68" s="64">
        <f t="shared" si="32"/>
        <v>0</v>
      </c>
      <c r="O68" s="64">
        <f t="shared" si="32"/>
        <v>0</v>
      </c>
      <c r="P68" s="64">
        <f t="shared" si="32"/>
        <v>0</v>
      </c>
      <c r="Q68" s="64">
        <f t="shared" si="32"/>
        <v>153</v>
      </c>
      <c r="R68" s="64">
        <f t="shared" si="32"/>
        <v>420</v>
      </c>
      <c r="S68" s="64">
        <f t="shared" si="32"/>
        <v>0</v>
      </c>
      <c r="T68" s="64">
        <f t="shared" si="32"/>
        <v>0</v>
      </c>
    </row>
    <row r="69" spans="1:20" ht="54.75" customHeight="1">
      <c r="A69" s="45" t="s">
        <v>134</v>
      </c>
      <c r="B69" s="36" t="s">
        <v>155</v>
      </c>
      <c r="C69" s="72"/>
      <c r="D69" s="72"/>
      <c r="E69" s="45">
        <f>G69+K69+L69</f>
        <v>32</v>
      </c>
      <c r="F69" s="45"/>
      <c r="G69" s="46">
        <f>M69+N69+O69+P69+Q69+R69+S69+T69</f>
        <v>32</v>
      </c>
      <c r="H69" s="50">
        <v>24</v>
      </c>
      <c r="I69" s="50">
        <v>8</v>
      </c>
      <c r="J69" s="45"/>
      <c r="K69" s="45"/>
      <c r="L69" s="45"/>
      <c r="M69" s="45"/>
      <c r="N69" s="45"/>
      <c r="O69" s="45"/>
      <c r="P69" s="45"/>
      <c r="Q69" s="45">
        <v>32</v>
      </c>
      <c r="R69" s="45"/>
      <c r="S69" s="48"/>
      <c r="T69" s="48"/>
    </row>
    <row r="70" spans="1:20" ht="44.25" customHeight="1">
      <c r="A70" s="45" t="s">
        <v>135</v>
      </c>
      <c r="B70" s="36" t="s">
        <v>156</v>
      </c>
      <c r="C70" s="72"/>
      <c r="D70" s="72"/>
      <c r="E70" s="45">
        <f t="shared" ref="E70:E72" si="33">G70+K70+L70</f>
        <v>167</v>
      </c>
      <c r="F70" s="45">
        <v>20</v>
      </c>
      <c r="G70" s="46">
        <f t="shared" ref="G70:G72" si="34">M70+N70+O70+P70+Q70+R70+S70+T70</f>
        <v>145</v>
      </c>
      <c r="H70" s="50">
        <v>125</v>
      </c>
      <c r="I70" s="50">
        <v>20</v>
      </c>
      <c r="J70" s="45"/>
      <c r="K70" s="45">
        <v>4</v>
      </c>
      <c r="L70" s="45">
        <v>18</v>
      </c>
      <c r="M70" s="45"/>
      <c r="N70" s="45"/>
      <c r="O70" s="45"/>
      <c r="P70" s="45"/>
      <c r="Q70" s="45">
        <v>73</v>
      </c>
      <c r="R70" s="45">
        <v>72</v>
      </c>
      <c r="S70" s="48"/>
      <c r="T70" s="48"/>
    </row>
    <row r="71" spans="1:20" ht="15">
      <c r="A71" s="45" t="s">
        <v>136</v>
      </c>
      <c r="B71" s="29" t="s">
        <v>146</v>
      </c>
      <c r="C71" s="72"/>
      <c r="D71" s="72"/>
      <c r="E71" s="45">
        <f t="shared" si="33"/>
        <v>144</v>
      </c>
      <c r="F71" s="45"/>
      <c r="G71" s="46">
        <f t="shared" si="34"/>
        <v>144</v>
      </c>
      <c r="H71" s="45"/>
      <c r="I71" s="45"/>
      <c r="J71" s="45"/>
      <c r="K71" s="45"/>
      <c r="L71" s="45"/>
      <c r="M71" s="45"/>
      <c r="N71" s="45"/>
      <c r="O71" s="45"/>
      <c r="P71" s="45"/>
      <c r="Q71" s="45">
        <v>48</v>
      </c>
      <c r="R71" s="45">
        <v>96</v>
      </c>
      <c r="S71" s="48"/>
      <c r="T71" s="48"/>
    </row>
    <row r="72" spans="1:20" ht="15">
      <c r="A72" s="45" t="s">
        <v>137</v>
      </c>
      <c r="B72" s="29" t="s">
        <v>147</v>
      </c>
      <c r="C72" s="72"/>
      <c r="D72" s="72"/>
      <c r="E72" s="45">
        <f t="shared" si="33"/>
        <v>252</v>
      </c>
      <c r="F72" s="45"/>
      <c r="G72" s="46">
        <f t="shared" si="34"/>
        <v>252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7">
        <v>252</v>
      </c>
      <c r="S72" s="67"/>
      <c r="T72" s="48"/>
    </row>
    <row r="73" spans="1:20" ht="51">
      <c r="A73" s="63" t="s">
        <v>138</v>
      </c>
      <c r="B73" s="24" t="s">
        <v>157</v>
      </c>
      <c r="C73" s="79"/>
      <c r="D73" s="77" t="s">
        <v>174</v>
      </c>
      <c r="E73" s="63">
        <f>E74+E75+E76+E77</f>
        <v>730</v>
      </c>
      <c r="F73" s="63">
        <f>F74+F75</f>
        <v>30</v>
      </c>
      <c r="G73" s="64">
        <f>G74+G75+G76+G77</f>
        <v>708</v>
      </c>
      <c r="H73" s="64">
        <f>H74+H75+H76+H77</f>
        <v>178</v>
      </c>
      <c r="I73" s="64">
        <f t="shared" ref="I73:L73" si="35">I74+I75+I76+I77</f>
        <v>62</v>
      </c>
      <c r="J73" s="64">
        <f t="shared" si="35"/>
        <v>0</v>
      </c>
      <c r="K73" s="64">
        <f t="shared" si="35"/>
        <v>4</v>
      </c>
      <c r="L73" s="64">
        <f t="shared" si="35"/>
        <v>18</v>
      </c>
      <c r="M73" s="64">
        <f t="shared" ref="M73:T73" si="36">M74+M75+M76+M77</f>
        <v>0</v>
      </c>
      <c r="N73" s="64">
        <f t="shared" si="36"/>
        <v>0</v>
      </c>
      <c r="O73" s="64">
        <f t="shared" si="36"/>
        <v>0</v>
      </c>
      <c r="P73" s="64">
        <f t="shared" si="36"/>
        <v>0</v>
      </c>
      <c r="Q73" s="64">
        <f t="shared" si="36"/>
        <v>0</v>
      </c>
      <c r="R73" s="64">
        <f t="shared" si="36"/>
        <v>0</v>
      </c>
      <c r="S73" s="64">
        <f t="shared" si="36"/>
        <v>168</v>
      </c>
      <c r="T73" s="64">
        <f t="shared" si="36"/>
        <v>540</v>
      </c>
    </row>
    <row r="74" spans="1:20" ht="53.25" customHeight="1">
      <c r="A74" s="45" t="s">
        <v>139</v>
      </c>
      <c r="B74" s="36" t="s">
        <v>158</v>
      </c>
      <c r="C74" s="72"/>
      <c r="D74" s="72"/>
      <c r="E74" s="45">
        <f>G74+K74+L74</f>
        <v>32</v>
      </c>
      <c r="F74" s="45"/>
      <c r="G74" s="46">
        <f>M74+N74+O74+P74+Q74+R74+S74+T74</f>
        <v>32</v>
      </c>
      <c r="H74" s="50">
        <v>24</v>
      </c>
      <c r="I74" s="50">
        <v>8</v>
      </c>
      <c r="J74" s="45"/>
      <c r="K74" s="45"/>
      <c r="L74" s="45"/>
      <c r="M74" s="45"/>
      <c r="N74" s="45"/>
      <c r="O74" s="45"/>
      <c r="P74" s="45"/>
      <c r="Q74" s="45"/>
      <c r="R74" s="45"/>
      <c r="S74" s="56">
        <v>32</v>
      </c>
      <c r="T74" s="48"/>
    </row>
    <row r="75" spans="1:20" ht="38.25">
      <c r="A75" s="45" t="s">
        <v>140</v>
      </c>
      <c r="B75" s="36" t="s">
        <v>159</v>
      </c>
      <c r="C75" s="72"/>
      <c r="D75" s="72"/>
      <c r="E75" s="45">
        <f t="shared" ref="E75:E77" si="37">G75+K75+L75</f>
        <v>230</v>
      </c>
      <c r="F75" s="45">
        <v>30</v>
      </c>
      <c r="G75" s="46">
        <f t="shared" ref="G75:G77" si="38">M75+N75+O75+P75+Q75+R75+S75+T75</f>
        <v>208</v>
      </c>
      <c r="H75" s="50">
        <v>154</v>
      </c>
      <c r="I75" s="50">
        <v>54</v>
      </c>
      <c r="J75" s="45"/>
      <c r="K75" s="45">
        <v>4</v>
      </c>
      <c r="L75" s="45">
        <v>18</v>
      </c>
      <c r="M75" s="45"/>
      <c r="N75" s="45"/>
      <c r="O75" s="45"/>
      <c r="P75" s="45"/>
      <c r="Q75" s="45"/>
      <c r="R75" s="45"/>
      <c r="S75" s="56">
        <v>64</v>
      </c>
      <c r="T75" s="56">
        <v>144</v>
      </c>
    </row>
    <row r="76" spans="1:20" ht="15">
      <c r="A76" s="45" t="s">
        <v>141</v>
      </c>
      <c r="B76" s="29" t="s">
        <v>146</v>
      </c>
      <c r="C76" s="72"/>
      <c r="D76" s="72"/>
      <c r="E76" s="45">
        <f t="shared" si="37"/>
        <v>180</v>
      </c>
      <c r="F76" s="45"/>
      <c r="G76" s="46">
        <f t="shared" si="38"/>
        <v>180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8">
        <v>72</v>
      </c>
      <c r="T76" s="48">
        <v>108</v>
      </c>
    </row>
    <row r="77" spans="1:20" ht="15">
      <c r="A77" s="45" t="s">
        <v>142</v>
      </c>
      <c r="B77" s="42" t="s">
        <v>147</v>
      </c>
      <c r="C77" s="72"/>
      <c r="D77" s="72"/>
      <c r="E77" s="45">
        <f t="shared" si="37"/>
        <v>288</v>
      </c>
      <c r="F77" s="45"/>
      <c r="G77" s="46">
        <f t="shared" si="38"/>
        <v>288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8"/>
      <c r="T77" s="67">
        <v>288</v>
      </c>
    </row>
    <row r="78" spans="1:20" ht="15">
      <c r="A78" s="68"/>
      <c r="B78" s="25" t="s">
        <v>38</v>
      </c>
      <c r="C78" s="94"/>
      <c r="D78" s="95"/>
      <c r="E78" s="68">
        <f>E51+E35+E11</f>
        <v>5832</v>
      </c>
      <c r="F78" s="68">
        <f>F51+F35</f>
        <v>244</v>
      </c>
      <c r="G78" s="69">
        <f>G51+G35+G11</f>
        <v>5616</v>
      </c>
      <c r="H78" s="69">
        <f>H51+H35+H11</f>
        <v>2347</v>
      </c>
      <c r="I78" s="69">
        <f t="shared" ref="I78:L78" si="39">I51+I35+I11</f>
        <v>1481</v>
      </c>
      <c r="J78" s="69">
        <f t="shared" si="39"/>
        <v>0</v>
      </c>
      <c r="K78" s="69">
        <f t="shared" si="39"/>
        <v>93</v>
      </c>
      <c r="L78" s="69">
        <f t="shared" si="39"/>
        <v>123</v>
      </c>
      <c r="M78" s="69">
        <f t="shared" ref="M78:T78" si="40">M51+M35+M11</f>
        <v>580</v>
      </c>
      <c r="N78" s="69">
        <f t="shared" si="40"/>
        <v>588</v>
      </c>
      <c r="O78" s="69">
        <f t="shared" si="40"/>
        <v>580</v>
      </c>
      <c r="P78" s="69">
        <f t="shared" si="40"/>
        <v>396</v>
      </c>
      <c r="Q78" s="69">
        <f t="shared" si="40"/>
        <v>199</v>
      </c>
      <c r="R78" s="69">
        <f t="shared" si="40"/>
        <v>168</v>
      </c>
      <c r="S78" s="69">
        <f t="shared" si="40"/>
        <v>132</v>
      </c>
      <c r="T78" s="69">
        <f t="shared" si="40"/>
        <v>72</v>
      </c>
    </row>
    <row r="79" spans="1:20" ht="15">
      <c r="A79" s="45"/>
      <c r="B79" s="82" t="s">
        <v>14</v>
      </c>
      <c r="C79" s="80"/>
      <c r="D79" s="81"/>
      <c r="E79" s="45"/>
      <c r="F79" s="45"/>
      <c r="G79" s="46">
        <v>108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8"/>
      <c r="T79" s="48"/>
    </row>
    <row r="80" spans="1:20" ht="15">
      <c r="A80" s="45"/>
      <c r="B80" s="82" t="s">
        <v>161</v>
      </c>
      <c r="C80" s="45"/>
      <c r="D80" s="45"/>
      <c r="E80" s="45"/>
      <c r="F80" s="45"/>
      <c r="G80" s="46">
        <v>108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8"/>
      <c r="T80" s="48"/>
    </row>
    <row r="81" spans="1:21" ht="25.5">
      <c r="A81" s="70" t="s">
        <v>36</v>
      </c>
      <c r="B81" s="85" t="s">
        <v>160</v>
      </c>
      <c r="C81" s="70"/>
      <c r="D81" s="70"/>
      <c r="E81" s="70"/>
      <c r="F81" s="70"/>
      <c r="G81" s="71">
        <v>72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>
        <v>72</v>
      </c>
      <c r="S81" s="48"/>
      <c r="T81" s="48"/>
    </row>
    <row r="82" spans="1:21" ht="15">
      <c r="A82" s="8"/>
      <c r="B82" s="85" t="s">
        <v>37</v>
      </c>
      <c r="C82" s="70"/>
      <c r="D82" s="70"/>
      <c r="E82" s="70"/>
      <c r="F82" s="70"/>
      <c r="G82" s="71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48"/>
      <c r="T82" s="48"/>
    </row>
    <row r="83" spans="1:21" ht="16.5">
      <c r="A83" s="122" t="s">
        <v>38</v>
      </c>
      <c r="B83" s="122"/>
      <c r="C83" s="68" t="s">
        <v>188</v>
      </c>
      <c r="D83" s="68" t="s">
        <v>183</v>
      </c>
      <c r="E83" s="68"/>
      <c r="F83" s="68"/>
      <c r="G83" s="69">
        <f>G81+G80+G79+G78</f>
        <v>5904</v>
      </c>
      <c r="H83" s="69">
        <f t="shared" ref="H83:T83" si="41">H81+H80+H79+H78</f>
        <v>2347</v>
      </c>
      <c r="I83" s="69">
        <f t="shared" si="41"/>
        <v>1481</v>
      </c>
      <c r="J83" s="69">
        <f t="shared" si="41"/>
        <v>0</v>
      </c>
      <c r="K83" s="69">
        <f t="shared" si="41"/>
        <v>93</v>
      </c>
      <c r="L83" s="69">
        <f t="shared" si="41"/>
        <v>123</v>
      </c>
      <c r="M83" s="69">
        <f t="shared" si="41"/>
        <v>580</v>
      </c>
      <c r="N83" s="69">
        <f t="shared" si="41"/>
        <v>588</v>
      </c>
      <c r="O83" s="69">
        <f t="shared" si="41"/>
        <v>580</v>
      </c>
      <c r="P83" s="69">
        <f t="shared" si="41"/>
        <v>396</v>
      </c>
      <c r="Q83" s="69">
        <f t="shared" si="41"/>
        <v>199</v>
      </c>
      <c r="R83" s="69">
        <f t="shared" si="41"/>
        <v>240</v>
      </c>
      <c r="S83" s="69">
        <f t="shared" si="41"/>
        <v>132</v>
      </c>
      <c r="T83" s="69">
        <f t="shared" si="41"/>
        <v>72</v>
      </c>
    </row>
    <row r="84" spans="1:21" ht="15">
      <c r="A84" s="5"/>
      <c r="B84" s="5"/>
      <c r="C84" s="7"/>
      <c r="D84" s="5"/>
      <c r="E84" s="5"/>
      <c r="F84" s="7"/>
      <c r="G84" s="28"/>
      <c r="H84" s="7"/>
      <c r="I84" s="7"/>
      <c r="J84" s="7"/>
      <c r="K84" s="7"/>
      <c r="L84" s="7"/>
      <c r="M84" s="45"/>
      <c r="N84" s="45"/>
      <c r="O84" s="45"/>
      <c r="P84" s="45"/>
      <c r="Q84" s="45"/>
      <c r="R84" s="45"/>
      <c r="S84" s="48"/>
      <c r="T84" s="48"/>
    </row>
    <row r="85" spans="1:21" ht="24">
      <c r="A85" s="112" t="s">
        <v>50</v>
      </c>
      <c r="B85" s="113"/>
      <c r="C85" s="113"/>
      <c r="D85" s="113"/>
      <c r="E85" s="113"/>
      <c r="F85" s="114"/>
      <c r="G85" s="121" t="s">
        <v>38</v>
      </c>
      <c r="H85" s="7" t="s">
        <v>39</v>
      </c>
      <c r="I85" s="5"/>
      <c r="J85" s="5"/>
      <c r="K85" s="5"/>
      <c r="L85" s="5"/>
      <c r="M85" s="70">
        <f>M75+M74+M70+M69+M65+M64+M60+M59+M55+M54+M50+M49+M48+M47+M46+M45+M44+M43+M42+M41+M40+M39+M38+M37+M36+M34+M33+M32+M30+M29+M28+M27+M26+M25+M24+M23+M22+M21+M19+M18+M17+M16+M15+M14+M13</f>
        <v>612</v>
      </c>
      <c r="N85" s="70">
        <f t="shared" ref="N85:T85" si="42">N75+N74+N70+N69+N65+N64+N60+N59+N55+N54+N50+N49+N48+N47+N46+N45+N44+N43+N42+N41+N40+N39+N38+N37+N36+N34+N33+N32+N30+N29+N28+N27+N26+N25+N24+N23+N22+N21+N19+N18+N17+N16+N15+N14+N13</f>
        <v>684</v>
      </c>
      <c r="O85" s="70">
        <f t="shared" si="42"/>
        <v>612</v>
      </c>
      <c r="P85" s="70">
        <f t="shared" si="42"/>
        <v>540</v>
      </c>
      <c r="Q85" s="70">
        <f t="shared" si="42"/>
        <v>480</v>
      </c>
      <c r="R85" s="70">
        <f t="shared" si="42"/>
        <v>384</v>
      </c>
      <c r="S85" s="70">
        <f t="shared" si="42"/>
        <v>288</v>
      </c>
      <c r="T85" s="70">
        <f t="shared" si="42"/>
        <v>216</v>
      </c>
      <c r="U85" s="1">
        <f>SUM(M85:T85)</f>
        <v>3816</v>
      </c>
    </row>
    <row r="86" spans="1:21" ht="24">
      <c r="A86" s="115"/>
      <c r="B86" s="116"/>
      <c r="C86" s="116"/>
      <c r="D86" s="116"/>
      <c r="E86" s="116"/>
      <c r="F86" s="117"/>
      <c r="G86" s="121"/>
      <c r="H86" s="7" t="s">
        <v>40</v>
      </c>
      <c r="I86" s="5"/>
      <c r="J86" s="5"/>
      <c r="K86" s="5"/>
      <c r="L86" s="5"/>
      <c r="M86" s="70">
        <f>M76+M71+M66+M61+M56</f>
        <v>0</v>
      </c>
      <c r="N86" s="70">
        <f t="shared" ref="N86:T86" si="43">N76+N71+N66+N61+N56</f>
        <v>72</v>
      </c>
      <c r="O86" s="70">
        <f t="shared" si="43"/>
        <v>0</v>
      </c>
      <c r="P86" s="70">
        <f t="shared" si="43"/>
        <v>108</v>
      </c>
      <c r="Q86" s="70">
        <f t="shared" si="43"/>
        <v>96</v>
      </c>
      <c r="R86" s="70">
        <f t="shared" si="43"/>
        <v>192</v>
      </c>
      <c r="S86" s="70">
        <f t="shared" si="43"/>
        <v>144</v>
      </c>
      <c r="T86" s="70">
        <f t="shared" si="43"/>
        <v>108</v>
      </c>
      <c r="U86" s="1">
        <f>SUM(M86:T86)</f>
        <v>720</v>
      </c>
    </row>
    <row r="87" spans="1:21" ht="36">
      <c r="A87" s="115"/>
      <c r="B87" s="116"/>
      <c r="C87" s="116"/>
      <c r="D87" s="116"/>
      <c r="E87" s="116"/>
      <c r="F87" s="117"/>
      <c r="G87" s="121"/>
      <c r="H87" s="7" t="s">
        <v>41</v>
      </c>
      <c r="I87" s="5"/>
      <c r="J87" s="5"/>
      <c r="K87" s="5"/>
      <c r="L87" s="5"/>
      <c r="M87" s="70">
        <f>M77+M72+M67+M62+M57</f>
        <v>0</v>
      </c>
      <c r="N87" s="70">
        <f t="shared" ref="N87:T87" si="44">N77+N72+N67+N62+N57</f>
        <v>72</v>
      </c>
      <c r="O87" s="70">
        <f t="shared" si="44"/>
        <v>0</v>
      </c>
      <c r="P87" s="70">
        <f t="shared" si="44"/>
        <v>144</v>
      </c>
      <c r="Q87" s="70">
        <f t="shared" si="44"/>
        <v>0</v>
      </c>
      <c r="R87" s="70">
        <f t="shared" si="44"/>
        <v>252</v>
      </c>
      <c r="S87" s="70">
        <f t="shared" si="44"/>
        <v>180</v>
      </c>
      <c r="T87" s="70">
        <f t="shared" si="44"/>
        <v>432</v>
      </c>
      <c r="U87" s="1">
        <f>SUM(M87:T87)</f>
        <v>1080</v>
      </c>
    </row>
    <row r="88" spans="1:21" ht="13.5" customHeight="1">
      <c r="A88" s="115"/>
      <c r="B88" s="116"/>
      <c r="C88" s="116"/>
      <c r="D88" s="116"/>
      <c r="E88" s="116"/>
      <c r="F88" s="117"/>
      <c r="G88" s="121"/>
      <c r="H88" s="7" t="s">
        <v>42</v>
      </c>
      <c r="I88" s="7"/>
      <c r="J88" s="7"/>
      <c r="K88" s="7"/>
      <c r="L88" s="7"/>
      <c r="M88" s="45">
        <v>0</v>
      </c>
      <c r="N88" s="45">
        <v>1</v>
      </c>
      <c r="O88" s="45">
        <v>0</v>
      </c>
      <c r="P88" s="45">
        <v>5</v>
      </c>
      <c r="Q88" s="45">
        <v>0</v>
      </c>
      <c r="R88" s="45">
        <v>1</v>
      </c>
      <c r="S88" s="48">
        <v>0</v>
      </c>
      <c r="T88" s="48">
        <v>2</v>
      </c>
      <c r="U88" s="1">
        <f>SUM(M88:T88)</f>
        <v>9</v>
      </c>
    </row>
    <row r="89" spans="1:21" ht="25.5" customHeight="1">
      <c r="A89" s="118"/>
      <c r="B89" s="119"/>
      <c r="C89" s="119"/>
      <c r="D89" s="119"/>
      <c r="E89" s="119"/>
      <c r="F89" s="120"/>
      <c r="G89" s="121"/>
      <c r="H89" s="7" t="s">
        <v>43</v>
      </c>
      <c r="I89" s="7"/>
      <c r="J89" s="7"/>
      <c r="K89" s="7"/>
      <c r="L89" s="7"/>
      <c r="M89" s="45">
        <v>2</v>
      </c>
      <c r="N89" s="45">
        <v>5</v>
      </c>
      <c r="O89" s="45">
        <v>6</v>
      </c>
      <c r="P89" s="45">
        <v>5</v>
      </c>
      <c r="Q89" s="45">
        <v>3</v>
      </c>
      <c r="R89" s="45">
        <v>3</v>
      </c>
      <c r="S89" s="48">
        <v>1</v>
      </c>
      <c r="T89" s="48">
        <v>5</v>
      </c>
      <c r="U89" s="1">
        <f>SUM(M89:T89)</f>
        <v>30</v>
      </c>
    </row>
    <row r="90" spans="1:21">
      <c r="B90" s="1" t="s">
        <v>189</v>
      </c>
    </row>
    <row r="92" spans="1:21">
      <c r="A92" s="2"/>
    </row>
    <row r="93" spans="1:21">
      <c r="A93" s="3"/>
    </row>
    <row r="94" spans="1:21">
      <c r="A94" s="3"/>
    </row>
    <row r="95" spans="1:21">
      <c r="A95" s="3"/>
    </row>
    <row r="96" spans="1:21">
      <c r="A96" s="3"/>
    </row>
    <row r="97" spans="1:1">
      <c r="A97" s="2"/>
    </row>
    <row r="98" spans="1:1">
      <c r="A98" s="4"/>
    </row>
    <row r="99" spans="1:1">
      <c r="A99" s="4"/>
    </row>
    <row r="100" spans="1:1">
      <c r="A100" s="2"/>
    </row>
    <row r="101" spans="1:1">
      <c r="A101" s="4"/>
    </row>
    <row r="102" spans="1:1">
      <c r="A102" s="2"/>
    </row>
  </sheetData>
  <mergeCells count="39">
    <mergeCell ref="I1:J1"/>
    <mergeCell ref="K5:K9"/>
    <mergeCell ref="L5:L9"/>
    <mergeCell ref="M2:T3"/>
    <mergeCell ref="S4:T4"/>
    <mergeCell ref="S6:S9"/>
    <mergeCell ref="T6:T9"/>
    <mergeCell ref="M4:N4"/>
    <mergeCell ref="M6:M9"/>
    <mergeCell ref="N6:N9"/>
    <mergeCell ref="O6:O9"/>
    <mergeCell ref="P6:P9"/>
    <mergeCell ref="Q6:Q9"/>
    <mergeCell ref="O4:P4"/>
    <mergeCell ref="Q4:R4"/>
    <mergeCell ref="M5:R5"/>
    <mergeCell ref="R6:R9"/>
    <mergeCell ref="E2:L3"/>
    <mergeCell ref="C5:C9"/>
    <mergeCell ref="D5:D9"/>
    <mergeCell ref="A85:F89"/>
    <mergeCell ref="G85:G89"/>
    <mergeCell ref="A83:B83"/>
    <mergeCell ref="H6:H9"/>
    <mergeCell ref="I6:I9"/>
    <mergeCell ref="A2:A9"/>
    <mergeCell ref="E4:E9"/>
    <mergeCell ref="F4:F9"/>
    <mergeCell ref="G4:L4"/>
    <mergeCell ref="B2:B9"/>
    <mergeCell ref="G5:G9"/>
    <mergeCell ref="H5:I5"/>
    <mergeCell ref="J5:J9"/>
    <mergeCell ref="C78:D78"/>
    <mergeCell ref="A24:A26"/>
    <mergeCell ref="C2:D2"/>
    <mergeCell ref="C3:C4"/>
    <mergeCell ref="D3:D4"/>
    <mergeCell ref="C24:C26"/>
  </mergeCells>
  <pageMargins left="0.7" right="0.7" top="0.75" bottom="0.75" header="0.3" footer="0.3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Лист1</vt:lpstr>
      <vt:lpstr>Диаграмма1</vt:lpstr>
      <vt:lpstr>Лист1!_ftn1</vt:lpstr>
      <vt:lpstr>Лист1!_ftn2</vt:lpstr>
      <vt:lpstr>Лист1!_ftn3</vt:lpstr>
      <vt:lpstr>Лист1!_ftn4</vt:lpstr>
      <vt:lpstr>Лист1!_ftn5</vt:lpstr>
      <vt:lpstr>Лист1!_ftn6</vt:lpstr>
      <vt:lpstr>Лист1!_ftn7</vt:lpstr>
      <vt:lpstr>Лист1!_ftnref1</vt:lpstr>
      <vt:lpstr>Лист1!_ftnref2</vt:lpstr>
      <vt:lpstr>Лист1!_ftnref5</vt:lpstr>
      <vt:lpstr>Лист1!_ftnref6</vt:lpstr>
      <vt:lpstr>Лист1!_ftnref7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2021-08-27T03:15:30Z</dcterms:modified>
</cp:coreProperties>
</file>