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40" windowWidth="9720" windowHeight="7200" activeTab="1"/>
  </bookViews>
  <sheets>
    <sheet name="Календарный график " sheetId="18" r:id="rId1"/>
    <sheet name="Титульный лист" sheetId="3" r:id="rId2"/>
    <sheet name="Сводные данные" sheetId="2" r:id="rId3"/>
    <sheet name="Сводные данные " sheetId="20" r:id="rId4"/>
    <sheet name="Уч.план нов.форм." sheetId="19" r:id="rId5"/>
    <sheet name="Календарный график  " sheetId="21" r:id="rId6"/>
  </sheets>
  <definedNames>
    <definedName name="_xlnm.Print_Area" localSheetId="0">'Календарный график '!$A$1:$BE$125</definedName>
    <definedName name="_xlnm.Print_Area" localSheetId="5">'Календарный график  '!$A$1:$BE$124</definedName>
  </definedNames>
  <calcPr calcId="124519"/>
</workbook>
</file>

<file path=xl/calcChain.xml><?xml version="1.0" encoding="utf-8"?>
<calcChain xmlns="http://schemas.openxmlformats.org/spreadsheetml/2006/main">
  <c r="E64" i="19"/>
  <c r="V70" l="1"/>
  <c r="U70"/>
  <c r="T70"/>
  <c r="S70"/>
  <c r="R70"/>
  <c r="Q70"/>
  <c r="S50"/>
  <c r="R50"/>
  <c r="O64"/>
  <c r="N64"/>
  <c r="M64"/>
  <c r="L64"/>
  <c r="K64"/>
  <c r="J64"/>
  <c r="O70"/>
  <c r="P70"/>
  <c r="V64"/>
  <c r="U64"/>
  <c r="Q64"/>
  <c r="P64"/>
  <c r="H18"/>
  <c r="H64" s="1"/>
  <c r="G64"/>
  <c r="F64"/>
  <c r="G60"/>
  <c r="F60"/>
  <c r="G39"/>
  <c r="F39"/>
  <c r="G18"/>
  <c r="F18"/>
  <c r="G10"/>
  <c r="F10"/>
  <c r="AU216" i="21"/>
  <c r="AT216"/>
  <c r="AS216"/>
  <c r="AR216"/>
  <c r="AQ216"/>
  <c r="AP216"/>
  <c r="AN216"/>
  <c r="AM216"/>
  <c r="AL216"/>
  <c r="AK216"/>
  <c r="AU214"/>
  <c r="AT214"/>
  <c r="AS214"/>
  <c r="AR214"/>
  <c r="AQ214"/>
  <c r="AP214"/>
  <c r="AN214"/>
  <c r="AM214"/>
  <c r="AL214"/>
  <c r="AK214"/>
  <c r="AJ214"/>
  <c r="AJ216" s="1"/>
  <c r="AI214"/>
  <c r="AH216" s="1"/>
  <c r="AH214"/>
  <c r="AG216" s="1"/>
  <c r="AG214"/>
  <c r="AF216" s="1"/>
  <c r="AF214"/>
  <c r="AE216" s="1"/>
  <c r="AE214"/>
  <c r="AD216" s="1"/>
  <c r="AD214"/>
  <c r="AC216" s="1"/>
  <c r="AC214"/>
  <c r="AB216" s="1"/>
  <c r="AB214"/>
  <c r="AA216" s="1"/>
  <c r="AA214"/>
  <c r="Z216" s="1"/>
  <c r="Z214"/>
  <c r="Y216" s="1"/>
  <c r="Y214"/>
  <c r="X214"/>
  <c r="X216" s="1"/>
  <c r="U214"/>
  <c r="U216" s="1"/>
  <c r="T214"/>
  <c r="T216" s="1"/>
  <c r="S214"/>
  <c r="S216" s="1"/>
  <c r="R214"/>
  <c r="R216" s="1"/>
  <c r="Q214"/>
  <c r="Q216" s="1"/>
  <c r="P214"/>
  <c r="P216" s="1"/>
  <c r="O214"/>
  <c r="O216" s="1"/>
  <c r="N214"/>
  <c r="N216" s="1"/>
  <c r="M214"/>
  <c r="M216" s="1"/>
  <c r="L214"/>
  <c r="L216" s="1"/>
  <c r="K214"/>
  <c r="K216" s="1"/>
  <c r="J214"/>
  <c r="J216" s="1"/>
  <c r="I214"/>
  <c r="I216" s="1"/>
  <c r="H214"/>
  <c r="H216" s="1"/>
  <c r="G214"/>
  <c r="G216" s="1"/>
  <c r="F214"/>
  <c r="F216" s="1"/>
  <c r="E214"/>
  <c r="BE214" s="1"/>
  <c r="BE213"/>
  <c r="BE212"/>
  <c r="BE211"/>
  <c r="BE210"/>
  <c r="BE208"/>
  <c r="BE206"/>
  <c r="BE200"/>
  <c r="BE198"/>
  <c r="BE196"/>
  <c r="BE194"/>
  <c r="BE192"/>
  <c r="BE190"/>
  <c r="BE188"/>
  <c r="BE184"/>
  <c r="BE174"/>
  <c r="AU172"/>
  <c r="AT172"/>
  <c r="AS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BE172" s="1"/>
  <c r="BE171"/>
  <c r="BE170"/>
  <c r="BE168"/>
  <c r="BE166"/>
  <c r="BE163"/>
  <c r="BE162"/>
  <c r="BE160"/>
  <c r="BE158"/>
  <c r="BE152"/>
  <c r="BE150"/>
  <c r="BE148"/>
  <c r="BE146"/>
  <c r="BE144"/>
  <c r="BE142"/>
  <c r="BE138"/>
  <c r="BE136"/>
  <c r="BE134"/>
  <c r="BE132"/>
  <c r="AT119"/>
  <c r="AS119"/>
  <c r="AR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BE119" s="1"/>
  <c r="BE118"/>
  <c r="BE117"/>
  <c r="BE115"/>
  <c r="BE113"/>
  <c r="BE107"/>
  <c r="BE105"/>
  <c r="BE103"/>
  <c r="BE101"/>
  <c r="BE99"/>
  <c r="BE97"/>
  <c r="BE93"/>
  <c r="BE89"/>
  <c r="BE87"/>
  <c r="BE85"/>
  <c r="BE81"/>
  <c r="BE79"/>
  <c r="BE77"/>
  <c r="BE75"/>
  <c r="BE73"/>
  <c r="AT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U59"/>
  <c r="T59"/>
  <c r="S59"/>
  <c r="R59"/>
  <c r="Q59"/>
  <c r="P59"/>
  <c r="O59"/>
  <c r="N59"/>
  <c r="M59"/>
  <c r="L59"/>
  <c r="K59"/>
  <c r="J59"/>
  <c r="I59"/>
  <c r="H59"/>
  <c r="G59"/>
  <c r="F59"/>
  <c r="E59"/>
  <c r="BE58"/>
  <c r="BE57"/>
  <c r="BE55"/>
  <c r="BE47"/>
  <c r="BE45"/>
  <c r="BE41"/>
  <c r="BE39"/>
  <c r="BE37"/>
  <c r="BE35"/>
  <c r="BE33"/>
  <c r="BE31"/>
  <c r="BE29"/>
  <c r="BE27"/>
  <c r="BE23"/>
  <c r="BE21"/>
  <c r="BE19"/>
  <c r="BE17"/>
  <c r="BE15"/>
  <c r="BE13"/>
  <c r="BE11"/>
  <c r="BE59" s="1"/>
  <c r="H10" i="20"/>
  <c r="G10"/>
  <c r="F10"/>
  <c r="E10"/>
  <c r="D10"/>
  <c r="C10"/>
  <c r="B10"/>
  <c r="I10" s="1"/>
  <c r="I9"/>
  <c r="I8"/>
  <c r="I7"/>
  <c r="I6"/>
  <c r="Q18" i="19"/>
  <c r="R18"/>
  <c r="U18"/>
  <c r="V18"/>
  <c r="J10"/>
  <c r="K10"/>
  <c r="L10"/>
  <c r="M10"/>
  <c r="N10"/>
  <c r="J16"/>
  <c r="K16"/>
  <c r="L16"/>
  <c r="M16"/>
  <c r="N16"/>
  <c r="J18"/>
  <c r="K18"/>
  <c r="L18"/>
  <c r="M18"/>
  <c r="N18"/>
  <c r="O18"/>
  <c r="I8" i="2"/>
  <c r="I10"/>
  <c r="I9"/>
  <c r="P74" i="19"/>
  <c r="Q74"/>
  <c r="R74"/>
  <c r="S74"/>
  <c r="T74"/>
  <c r="U74"/>
  <c r="V74"/>
  <c r="O74"/>
  <c r="P73"/>
  <c r="Q73"/>
  <c r="R73"/>
  <c r="S73"/>
  <c r="T73"/>
  <c r="U73"/>
  <c r="V73"/>
  <c r="O73"/>
  <c r="H60"/>
  <c r="J60"/>
  <c r="K60"/>
  <c r="L60"/>
  <c r="M60"/>
  <c r="N60"/>
  <c r="O60"/>
  <c r="P60"/>
  <c r="Q60"/>
  <c r="R60"/>
  <c r="S60"/>
  <c r="T60"/>
  <c r="U60"/>
  <c r="V60"/>
  <c r="H55"/>
  <c r="J55"/>
  <c r="K55"/>
  <c r="L55"/>
  <c r="M55"/>
  <c r="N55"/>
  <c r="O55"/>
  <c r="P55"/>
  <c r="Q55"/>
  <c r="R55"/>
  <c r="S55"/>
  <c r="T55"/>
  <c r="U55"/>
  <c r="V55"/>
  <c r="H50"/>
  <c r="J50"/>
  <c r="K50"/>
  <c r="L50"/>
  <c r="M50"/>
  <c r="N50"/>
  <c r="O50"/>
  <c r="P50"/>
  <c r="Q50"/>
  <c r="U50"/>
  <c r="V50"/>
  <c r="H45"/>
  <c r="J45"/>
  <c r="K45"/>
  <c r="L45"/>
  <c r="M45"/>
  <c r="N45"/>
  <c r="O45"/>
  <c r="P45"/>
  <c r="Q45"/>
  <c r="R45"/>
  <c r="S45"/>
  <c r="T45"/>
  <c r="U45"/>
  <c r="V45"/>
  <c r="H40"/>
  <c r="J40"/>
  <c r="J39" s="1"/>
  <c r="K40"/>
  <c r="L40"/>
  <c r="L39" s="1"/>
  <c r="M40"/>
  <c r="N40"/>
  <c r="N39" s="1"/>
  <c r="O40"/>
  <c r="P40"/>
  <c r="Q40"/>
  <c r="Q39" s="1"/>
  <c r="R40"/>
  <c r="R39" s="1"/>
  <c r="R64" s="1"/>
  <c r="S40"/>
  <c r="T40"/>
  <c r="U40"/>
  <c r="V40"/>
  <c r="V39" s="1"/>
  <c r="H16"/>
  <c r="H10"/>
  <c r="I62"/>
  <c r="E62" s="1"/>
  <c r="I63"/>
  <c r="E63" s="1"/>
  <c r="I60"/>
  <c r="I58"/>
  <c r="E58" s="1"/>
  <c r="I59"/>
  <c r="E59" s="1"/>
  <c r="I55"/>
  <c r="I53"/>
  <c r="E53" s="1"/>
  <c r="I54"/>
  <c r="E54" s="1"/>
  <c r="I48"/>
  <c r="E48" s="1"/>
  <c r="I49"/>
  <c r="E49" s="1"/>
  <c r="I43"/>
  <c r="E43"/>
  <c r="I44"/>
  <c r="E44"/>
  <c r="I40"/>
  <c r="AU215" i="18"/>
  <c r="AT215"/>
  <c r="AS215"/>
  <c r="AR215"/>
  <c r="AQ215"/>
  <c r="AP215"/>
  <c r="AN215"/>
  <c r="AM215"/>
  <c r="AL215"/>
  <c r="AK215"/>
  <c r="X215"/>
  <c r="U215"/>
  <c r="S215"/>
  <c r="Q215"/>
  <c r="O215"/>
  <c r="M215"/>
  <c r="K215"/>
  <c r="I215"/>
  <c r="G215"/>
  <c r="E215"/>
  <c r="AJ213"/>
  <c r="AJ215"/>
  <c r="AI213"/>
  <c r="AI215"/>
  <c r="AH213"/>
  <c r="AG215"/>
  <c r="AG213"/>
  <c r="AF215"/>
  <c r="AF213"/>
  <c r="AE215"/>
  <c r="AE213"/>
  <c r="AD215"/>
  <c r="AD213"/>
  <c r="AC215"/>
  <c r="AC213"/>
  <c r="AB215"/>
  <c r="AB213"/>
  <c r="AA215"/>
  <c r="AA213"/>
  <c r="Z215"/>
  <c r="Z213"/>
  <c r="Y215"/>
  <c r="U213"/>
  <c r="T213"/>
  <c r="T215"/>
  <c r="S213"/>
  <c r="R213"/>
  <c r="R215"/>
  <c r="Q213"/>
  <c r="P213"/>
  <c r="P215"/>
  <c r="O213"/>
  <c r="N213"/>
  <c r="N215"/>
  <c r="M213"/>
  <c r="L213"/>
  <c r="L215"/>
  <c r="K213"/>
  <c r="J213"/>
  <c r="J215"/>
  <c r="I213"/>
  <c r="H213"/>
  <c r="H215"/>
  <c r="G213"/>
  <c r="F213"/>
  <c r="F215"/>
  <c r="E213"/>
  <c r="BE213"/>
  <c r="BE212"/>
  <c r="BE211"/>
  <c r="BE210"/>
  <c r="BE209"/>
  <c r="BE207"/>
  <c r="BE205"/>
  <c r="BE204"/>
  <c r="BE203"/>
  <c r="BE201"/>
  <c r="BE195"/>
  <c r="BE193"/>
  <c r="BE191"/>
  <c r="BE189"/>
  <c r="BE187"/>
  <c r="BE185"/>
  <c r="BE181"/>
  <c r="BE179"/>
  <c r="BE139"/>
  <c r="BE114"/>
  <c r="BE113"/>
  <c r="I6" i="2"/>
  <c r="I7"/>
  <c r="AQ169" i="18"/>
  <c r="AR169"/>
  <c r="AS169"/>
  <c r="AT169"/>
  <c r="AU169"/>
  <c r="AP169"/>
  <c r="AL169"/>
  <c r="AM169"/>
  <c r="AN169"/>
  <c r="AK169"/>
  <c r="X169"/>
  <c r="BE135"/>
  <c r="BE101"/>
  <c r="BE85"/>
  <c r="BE89"/>
  <c r="BE77"/>
  <c r="BE97"/>
  <c r="G120"/>
  <c r="I120"/>
  <c r="K120"/>
  <c r="M120"/>
  <c r="O120"/>
  <c r="Q120"/>
  <c r="BE75"/>
  <c r="BE79"/>
  <c r="BE121"/>
  <c r="BE118"/>
  <c r="AA120"/>
  <c r="AC120"/>
  <c r="AE120"/>
  <c r="AG120"/>
  <c r="AI120"/>
  <c r="AK120"/>
  <c r="AM120"/>
  <c r="AO120"/>
  <c r="BE81"/>
  <c r="BE111"/>
  <c r="BE31"/>
  <c r="BE35"/>
  <c r="BE13"/>
  <c r="BE17"/>
  <c r="BE21"/>
  <c r="BE27"/>
  <c r="BE47"/>
  <c r="BE57"/>
  <c r="BE29"/>
  <c r="BE39"/>
  <c r="BE45"/>
  <c r="E167"/>
  <c r="E169"/>
  <c r="BE133"/>
  <c r="BE117"/>
  <c r="U167"/>
  <c r="U169"/>
  <c r="E61"/>
  <c r="F61"/>
  <c r="G61"/>
  <c r="H61"/>
  <c r="I61"/>
  <c r="J61"/>
  <c r="K61"/>
  <c r="L61"/>
  <c r="M61"/>
  <c r="N61"/>
  <c r="O61"/>
  <c r="P61"/>
  <c r="Q61"/>
  <c r="R61"/>
  <c r="S61"/>
  <c r="T61"/>
  <c r="U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T61"/>
  <c r="BE41"/>
  <c r="BE23"/>
  <c r="BE19"/>
  <c r="BE11"/>
  <c r="BE149"/>
  <c r="G167"/>
  <c r="G169"/>
  <c r="I167"/>
  <c r="I169"/>
  <c r="K167"/>
  <c r="K169"/>
  <c r="M167"/>
  <c r="M169"/>
  <c r="O167"/>
  <c r="O169"/>
  <c r="Q167"/>
  <c r="Q169"/>
  <c r="S167"/>
  <c r="S169"/>
  <c r="Y167"/>
  <c r="Y169"/>
  <c r="Z167"/>
  <c r="Z169"/>
  <c r="AA167"/>
  <c r="AA169"/>
  <c r="AB167"/>
  <c r="AB169"/>
  <c r="AC167"/>
  <c r="AC169"/>
  <c r="AD167"/>
  <c r="AD169"/>
  <c r="AE167"/>
  <c r="AE169"/>
  <c r="AF167"/>
  <c r="AF169"/>
  <c r="AG167"/>
  <c r="AG169"/>
  <c r="F167"/>
  <c r="F169"/>
  <c r="H167"/>
  <c r="H169"/>
  <c r="J167"/>
  <c r="J169"/>
  <c r="L167"/>
  <c r="L169"/>
  <c r="N167"/>
  <c r="N169"/>
  <c r="P167"/>
  <c r="P169"/>
  <c r="R167"/>
  <c r="R169"/>
  <c r="T167"/>
  <c r="T169"/>
  <c r="AI167"/>
  <c r="AI169"/>
  <c r="AJ167"/>
  <c r="AJ169"/>
  <c r="BE164"/>
  <c r="BE165"/>
  <c r="BE147"/>
  <c r="BE145"/>
  <c r="BE143"/>
  <c r="BE141"/>
  <c r="BE157"/>
  <c r="BE159"/>
  <c r="E10" i="2"/>
  <c r="B10"/>
  <c r="C10"/>
  <c r="D10"/>
  <c r="F10"/>
  <c r="G10"/>
  <c r="H10"/>
  <c r="BE99" i="18"/>
  <c r="Z120"/>
  <c r="AB120"/>
  <c r="AD120"/>
  <c r="AF120"/>
  <c r="AH120"/>
  <c r="AJ120"/>
  <c r="AL120"/>
  <c r="AN120"/>
  <c r="BE87"/>
  <c r="BE59"/>
  <c r="BE60"/>
  <c r="F120"/>
  <c r="H120"/>
  <c r="J120"/>
  <c r="L120"/>
  <c r="N120"/>
  <c r="P120"/>
  <c r="R120"/>
  <c r="BE15"/>
  <c r="BE33"/>
  <c r="BE37"/>
  <c r="BE95"/>
  <c r="BE166"/>
  <c r="BE163"/>
  <c r="BE155"/>
  <c r="BE161"/>
  <c r="BE158"/>
  <c r="X120"/>
  <c r="BE93"/>
  <c r="BE49"/>
  <c r="BE119"/>
  <c r="E120"/>
  <c r="BE103"/>
  <c r="Y120"/>
  <c r="BE61"/>
  <c r="BE167"/>
  <c r="BE215"/>
  <c r="BE169"/>
  <c r="M39" i="19"/>
  <c r="L70" l="1"/>
  <c r="N70"/>
  <c r="J70"/>
  <c r="P39"/>
  <c r="T39"/>
  <c r="T64" s="1"/>
  <c r="P72"/>
  <c r="O39"/>
  <c r="O72" s="1"/>
  <c r="U39"/>
  <c r="I50"/>
  <c r="I45"/>
  <c r="S39"/>
  <c r="S64" s="1"/>
  <c r="E40"/>
  <c r="E16"/>
  <c r="I10"/>
  <c r="W73"/>
  <c r="W74"/>
  <c r="E60"/>
  <c r="I39"/>
  <c r="V72"/>
  <c r="T72"/>
  <c r="R72"/>
  <c r="I16"/>
  <c r="E50"/>
  <c r="I18"/>
  <c r="K39"/>
  <c r="H39"/>
  <c r="M70"/>
  <c r="E55"/>
  <c r="E45"/>
  <c r="U72"/>
  <c r="S72"/>
  <c r="Q72"/>
  <c r="K70"/>
  <c r="E216" i="21"/>
  <c r="AI216"/>
  <c r="I64" i="19" l="1"/>
  <c r="I70" s="1"/>
  <c r="W72"/>
  <c r="E39"/>
  <c r="BE216" i="21"/>
</calcChain>
</file>

<file path=xl/sharedStrings.xml><?xml version="1.0" encoding="utf-8"?>
<sst xmlns="http://schemas.openxmlformats.org/spreadsheetml/2006/main" count="1198" uniqueCount="376">
  <si>
    <t>Индекс</t>
  </si>
  <si>
    <t>0.00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</si>
  <si>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</si>
  <si>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</si>
  <si>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</si>
  <si>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</si>
  <si>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</si>
  <si>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</si>
  <si>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</si>
  <si>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</si>
  <si>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</si>
  <si>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</si>
  <si>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</si>
  <si>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</si>
  <si>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</si>
  <si>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</si>
  <si>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</si>
  <si>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</si>
  <si>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</si>
  <si>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</si>
  <si>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</si>
  <si>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</si>
  <si>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</si>
  <si>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</si>
  <si>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</si>
  <si>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</si>
  <si>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</si>
  <si>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Промежуточная
аттестация</t>
  </si>
  <si>
    <t>Государственная
итоговая аттестация</t>
  </si>
  <si>
    <t>Каникулы</t>
  </si>
  <si>
    <t>Э</t>
  </si>
  <si>
    <t>I курс</t>
  </si>
  <si>
    <t>II курс</t>
  </si>
  <si>
    <t>III курс</t>
  </si>
  <si>
    <t>2. Сводные данные по бюджету времени в неделю</t>
  </si>
  <si>
    <t>дисциплин и МДК</t>
  </si>
  <si>
    <t>экзаменов</t>
  </si>
  <si>
    <t>ДЗ</t>
  </si>
  <si>
    <t>ПМ.03</t>
  </si>
  <si>
    <t>МДК.03.01</t>
  </si>
  <si>
    <t>УП.03</t>
  </si>
  <si>
    <t>ПП.03</t>
  </si>
  <si>
    <t>УЧЕБНЫЙ ПЛАН</t>
  </si>
  <si>
    <t>ОП.01</t>
  </si>
  <si>
    <t>ОП.02</t>
  </si>
  <si>
    <t>ОП.03</t>
  </si>
  <si>
    <t>ОП.06</t>
  </si>
  <si>
    <t xml:space="preserve">"Байкальский техникум отраслевых технологий и сервиса" </t>
  </si>
  <si>
    <r>
      <rPr>
        <u/>
        <sz val="12"/>
        <rFont val="Times New Roman"/>
        <family val="1"/>
        <charset val="204"/>
      </rPr>
      <t>Профиль получаемого профессионального</t>
    </r>
    <r>
      <rPr>
        <sz val="12"/>
        <rFont val="Times New Roman"/>
        <family val="1"/>
        <charset val="204"/>
      </rPr>
      <t xml:space="preserve"> </t>
    </r>
  </si>
  <si>
    <t xml:space="preserve">Государственного автономного профессионального образовательного учреждения 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</si>
  <si>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</si>
  <si>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</si>
  <si>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</si>
  <si>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</si>
  <si>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</si>
  <si>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</si>
  <si>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Экология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</si>
  <si>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</si>
  <si>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</si>
  <si>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</si>
  <si>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</si>
  <si>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</si>
  <si>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</si>
  <si>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</si>
  <si>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</si>
  <si>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</si>
  <si>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</si>
  <si>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</si>
  <si>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</si>
  <si>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</si>
  <si>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</si>
  <si>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</si>
  <si>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</si>
  <si>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</si>
  <si>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</si>
  <si>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</si>
  <si>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</si>
  <si>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</si>
  <si>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</si>
  <si>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</si>
  <si>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</si>
  <si>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</si>
  <si>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</si>
  <si>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</si>
  <si>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</si>
  <si>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</si>
  <si>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</si>
  <si>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</si>
  <si>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</si>
  <si>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</si>
  <si>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</si>
  <si>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</si>
  <si>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</si>
  <si>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</si>
  <si>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</si>
  <si>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</si>
  <si>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</si>
  <si>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</si>
  <si>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</si>
  <si>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</si>
  <si>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</si>
  <si>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</si>
  <si>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</si>
  <si>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 xml:space="preserve">Профессиональный учебный  цикл </t>
  </si>
  <si>
    <t>Общеобразовательные учебные  дисциплины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</si>
  <si>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</si>
  <si>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</si>
  <si>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</si>
  <si>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</si>
  <si>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</si>
  <si>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</si>
  <si>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</si>
  <si>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</si>
  <si>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 xml:space="preserve">1.1. Календарный график учебного процесса </t>
  </si>
  <si>
    <t>ОУД.00</t>
  </si>
  <si>
    <t>ОУД.01</t>
  </si>
  <si>
    <t>ОУД.02</t>
  </si>
  <si>
    <t>ОУД.03</t>
  </si>
  <si>
    <t>ОУД.04</t>
  </si>
  <si>
    <t>ОУД.07</t>
  </si>
  <si>
    <t>География</t>
  </si>
  <si>
    <t>ОУД.10</t>
  </si>
  <si>
    <t>УД.00</t>
  </si>
  <si>
    <t>УД.01</t>
  </si>
  <si>
    <t>ПМ.00</t>
  </si>
  <si>
    <t xml:space="preserve"> образовательной программы</t>
  </si>
  <si>
    <t>4ДЗ</t>
  </si>
  <si>
    <t>Теоретическое обучение</t>
  </si>
  <si>
    <t>ОП.04</t>
  </si>
  <si>
    <t>ОП.05</t>
  </si>
  <si>
    <t>Экономика организации</t>
  </si>
  <si>
    <t>Менеджмент</t>
  </si>
  <si>
    <t>Документационное обслуживание управления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</si>
  <si>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</si>
  <si>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</si>
  <si>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Основы философии</t>
  </si>
  <si>
    <t>ОГСЭ.00</t>
  </si>
  <si>
    <t>ОГСЭ.01</t>
  </si>
  <si>
    <t>ОГСЭ.02</t>
  </si>
  <si>
    <t>ОГСЭ.03</t>
  </si>
  <si>
    <t>ОГСЭ.04</t>
  </si>
  <si>
    <t>Математический и общий естественно-научный цикл</t>
  </si>
  <si>
    <t>ЕН.00</t>
  </si>
  <si>
    <t>ЕН.01</t>
  </si>
  <si>
    <t xml:space="preserve">Естествознание(Химия) </t>
  </si>
  <si>
    <t>Естествознание(Биология)</t>
  </si>
  <si>
    <t>Естествознание(Физика)</t>
  </si>
  <si>
    <t xml:space="preserve">Информатика </t>
  </si>
  <si>
    <t>ОУД.16</t>
  </si>
  <si>
    <t>ОУД.14</t>
  </si>
  <si>
    <t>ОУД.17</t>
  </si>
  <si>
    <t>ОУД.05</t>
  </si>
  <si>
    <t>ОУД.06</t>
  </si>
  <si>
    <t>По выбору из обязательных предметных областей</t>
  </si>
  <si>
    <t>Общие  учебные 
дисциплины</t>
  </si>
  <si>
    <t xml:space="preserve"> по профилю специальности</t>
  </si>
  <si>
    <t>преддипломная</t>
  </si>
  <si>
    <t>ПДП.00</t>
  </si>
  <si>
    <t>Производственная  практика(преддипломная)</t>
  </si>
  <si>
    <t>ГИА.00</t>
  </si>
  <si>
    <t>Преддипломная практика</t>
  </si>
  <si>
    <t>по специальности  среднего профессионального образования</t>
  </si>
  <si>
    <r>
      <t xml:space="preserve"> </t>
    </r>
    <r>
      <rPr>
        <u/>
        <sz val="12"/>
        <rFont val="Times New Roman"/>
        <family val="1"/>
        <charset val="204"/>
      </rPr>
      <t>Срок освоения ОПСПО ППССЗ</t>
    </r>
    <r>
      <rPr>
        <sz val="12"/>
        <rFont val="Times New Roman"/>
        <family val="1"/>
        <charset val="204"/>
      </rPr>
      <t>:  2 года 10 мес.</t>
    </r>
  </si>
  <si>
    <t>подготовки специалистов среднего звена</t>
  </si>
  <si>
    <t>Астрономия</t>
  </si>
  <si>
    <t>ПМ.04</t>
  </si>
  <si>
    <t>ПМ.05</t>
  </si>
  <si>
    <t>УП.05</t>
  </si>
  <si>
    <t>ПП.05</t>
  </si>
  <si>
    <t>ПП.04</t>
  </si>
  <si>
    <t>УП.04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</si>
  <si>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</si>
  <si>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</si>
  <si>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</si>
  <si>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 приема, размещения и выписки гостей</t>
  </si>
  <si>
    <t>Организация обслуживания гостей в процессе проживания</t>
  </si>
  <si>
    <t>Продажа гостиничного продукта</t>
  </si>
  <si>
    <t>Организация продаж гостиничного продукта</t>
  </si>
  <si>
    <t>МДК.04.01</t>
  </si>
  <si>
    <t>МДК.05.01</t>
  </si>
  <si>
    <t>ОУД.13</t>
  </si>
  <si>
    <t xml:space="preserve">Обществознание </t>
  </si>
  <si>
    <t>Правовое и документационное обеспечение профессиональной деятельности</t>
  </si>
  <si>
    <t>Бухгалтерский учет</t>
  </si>
  <si>
    <t>Здания и инженерные системы гостиниц</t>
  </si>
  <si>
    <t>Деловая культура</t>
  </si>
  <si>
    <t>История Иркутской области</t>
  </si>
  <si>
    <t>Информатика и информационно-коммуникационные технологии в профессиональной деятельности</t>
  </si>
  <si>
    <t xml:space="preserve"> Экономика</t>
  </si>
  <si>
    <t>Право</t>
  </si>
  <si>
    <t>Технология выполнение работ по профессии Горничная</t>
  </si>
  <si>
    <r>
      <rPr>
        <u/>
        <sz val="12"/>
        <rFont val="Times New Roman"/>
        <family val="1"/>
        <charset val="204"/>
      </rPr>
      <t>образования</t>
    </r>
    <r>
      <rPr>
        <sz val="12"/>
        <rFont val="Times New Roman"/>
        <family val="1"/>
        <charset val="204"/>
      </rPr>
      <t xml:space="preserve"> – социально-экономический.</t>
    </r>
  </si>
  <si>
    <r>
      <t xml:space="preserve">                                                                         </t>
    </r>
    <r>
      <rPr>
        <b/>
        <sz val="12"/>
        <rFont val="Times New Roman"/>
        <family val="1"/>
        <charset val="204"/>
      </rPr>
      <t>2018 год</t>
    </r>
  </si>
  <si>
    <t>первый   2018-2019 уч.год</t>
  </si>
  <si>
    <t>второй  2019-2020 уч.год</t>
  </si>
  <si>
    <t>третий   курс  2020-2021 уч.год</t>
  </si>
  <si>
    <t>УД.01(В)</t>
  </si>
  <si>
    <t>Дополнительные  учебные 
дисциплины</t>
  </si>
  <si>
    <t>ОП.07 (В)</t>
  </si>
  <si>
    <t>УД.08(В)</t>
  </si>
  <si>
    <t xml:space="preserve">Общий гуманитарный и социально-экономический цикл </t>
  </si>
  <si>
    <t xml:space="preserve">Математический и общий естественно-научный цикл </t>
  </si>
  <si>
    <t>Этика и психология семейной жизни</t>
  </si>
  <si>
    <t>Гостиничный сервис  2 курс  2019-2020уч.год</t>
  </si>
  <si>
    <t>Русский язык</t>
  </si>
  <si>
    <t>Литература</t>
  </si>
  <si>
    <t>Математика</t>
  </si>
  <si>
    <t xml:space="preserve"> Индекс</t>
  </si>
  <si>
    <r>
      <t xml:space="preserve">Наименование </t>
    </r>
    <r>
      <rPr>
        <b/>
        <sz val="11"/>
        <color indexed="8"/>
        <rFont val="Times New Roman"/>
        <family val="1"/>
        <charset val="204"/>
      </rPr>
      <t>учебных</t>
    </r>
    <r>
      <rPr>
        <b/>
        <sz val="11"/>
        <rFont val="Times New Roman"/>
        <family val="1"/>
        <charset val="204"/>
      </rPr>
      <t xml:space="preserve"> циклов, дисциплин, профессиональных модулей, МДК, практик</t>
    </r>
  </si>
  <si>
    <t>Формы промежуточной аттестации</t>
  </si>
  <si>
    <t>Объем образовательной программы (академических часов)</t>
  </si>
  <si>
    <t xml:space="preserve">Распределение нагрузки </t>
  </si>
  <si>
    <t xml:space="preserve">ВСЕГО </t>
  </si>
  <si>
    <t xml:space="preserve">самостоятельная работа </t>
  </si>
  <si>
    <t xml:space="preserve">Нагрузка во взаимодействии с преподавателем </t>
  </si>
  <si>
    <t>IVкурс</t>
  </si>
  <si>
    <t>Зачеты</t>
  </si>
  <si>
    <t xml:space="preserve">Экзамены </t>
  </si>
  <si>
    <t>всего во взаимодействии с преподавателем</t>
  </si>
  <si>
    <t>По учебным дисциплинам и МДК</t>
  </si>
  <si>
    <t>Практики</t>
  </si>
  <si>
    <t>Консультации</t>
  </si>
  <si>
    <t>Промежуточная аттестация</t>
  </si>
  <si>
    <t>по курсам и семестрам (час. в семестр)</t>
  </si>
  <si>
    <t xml:space="preserve">лаб. и практ. занятий </t>
  </si>
  <si>
    <t xml:space="preserve">1 сем./ трим.
**
нед.
</t>
  </si>
  <si>
    <t xml:space="preserve">2 сем./ трим.
**
нед.
</t>
  </si>
  <si>
    <t xml:space="preserve">3 сем./ трим.
**
нед
</t>
  </si>
  <si>
    <t xml:space="preserve">4 сем./ трим.
**
нед.
</t>
  </si>
  <si>
    <t xml:space="preserve">5 сем./ трим.
**
нед.
</t>
  </si>
  <si>
    <t xml:space="preserve">6 сем./ трим.
**
нед.
</t>
  </si>
  <si>
    <t xml:space="preserve">7сем./ трим.
**
нед.
</t>
  </si>
  <si>
    <t xml:space="preserve">8сем./ трим.
**
нед.
</t>
  </si>
  <si>
    <t xml:space="preserve">Общепрофессиональный цикл </t>
  </si>
  <si>
    <t>Иностранный язык в профессиональной деятельности</t>
  </si>
  <si>
    <t xml:space="preserve">Профессиональный цикл </t>
  </si>
  <si>
    <t>МДК.01.02</t>
  </si>
  <si>
    <t>МДК.02.02</t>
  </si>
  <si>
    <t>МДК.03.02</t>
  </si>
  <si>
    <t>МДК.04.02</t>
  </si>
  <si>
    <t>Промежуточная аттестация  ООО</t>
  </si>
  <si>
    <t>Государственная (итоговая) аттестация (в виде демонстрационного экзамена)</t>
  </si>
  <si>
    <r>
      <t>N</t>
    </r>
    <r>
      <rPr>
        <vertAlign val="subscript"/>
        <sz val="11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/ 30</t>
    </r>
  </si>
  <si>
    <r>
      <t>N    9</t>
    </r>
    <r>
      <rPr>
        <vertAlign val="subscript"/>
        <sz val="11"/>
        <rFont val="Times New Roman"/>
        <family val="1"/>
        <charset val="204"/>
      </rPr>
      <t xml:space="preserve">    </t>
    </r>
  </si>
  <si>
    <t xml:space="preserve">
Государственная итоговая аттестация:
выпускная квалификационная работы в виде демонстрационного экзамена с ____ по _____
</t>
  </si>
  <si>
    <t>учебной практики</t>
  </si>
  <si>
    <t xml:space="preserve">производств. практики </t>
  </si>
  <si>
    <t>зачетов</t>
  </si>
  <si>
    <t>ОПД. 00</t>
  </si>
  <si>
    <t>ОГСЭ.05</t>
  </si>
  <si>
    <t>Психология общения</t>
  </si>
  <si>
    <t>Менеджмент и управление персоналом в гостиничном деле</t>
  </si>
  <si>
    <t>Основы маркетинга гостиничных услуг</t>
  </si>
  <si>
    <t>Требования к зданиям и инженерным системам гостиничного предприятия</t>
  </si>
  <si>
    <t>Иностранный язык (второй)</t>
  </si>
  <si>
    <t>Предпринимательская деятельность в сфере гостиничного бизнеса</t>
  </si>
  <si>
    <t>Организация и контроль текущей деятельности сотрудников службы приема и размещения</t>
  </si>
  <si>
    <t>Иностранный язык в сфере профессиональной коммуникации для службы приема и размещения</t>
  </si>
  <si>
    <t>Организация и контроль текущей деятельности сотрудников службы питания</t>
  </si>
  <si>
    <t>Иностранный язык в сфере профессиональной коммуникации для службы питания</t>
  </si>
  <si>
    <t>Организация и контроль текущей деятельности сотрудников службы обслуживания и эксплуатации номерного фонда</t>
  </si>
  <si>
    <t>Иностранный язык в сфере профессиональной коммуникации для службы обслуживания и эксплуатации номерного фонда</t>
  </si>
  <si>
    <t>Организация и контроль текущей деятельности сотрудников службы бронирования и продаж гостиничного продукта</t>
  </si>
  <si>
    <t xml:space="preserve">Организация и контроль текущей деятельности сотрудников службы бронирования и продаж  </t>
  </si>
  <si>
    <t xml:space="preserve">Иностранный язык в сфере профессиональной коммуникации для службы бронирования и продаж </t>
  </si>
  <si>
    <t>IV курс</t>
  </si>
  <si>
    <t>Учебно-исследовательское проектирование</t>
  </si>
  <si>
    <t>Организация туристской деятельности</t>
  </si>
  <si>
    <t>Автоматизированные системы управления в гостинице</t>
  </si>
  <si>
    <t>Стандартизация и контроль качества гостиничных услуг</t>
  </si>
  <si>
    <t>Русский язык и культура речи</t>
  </si>
  <si>
    <t>Основы финансовой граммотности</t>
  </si>
  <si>
    <t>Экологические основы природопользования</t>
  </si>
  <si>
    <t>Региональный туризм</t>
  </si>
  <si>
    <t>Деловой английский язык</t>
  </si>
  <si>
    <t xml:space="preserve">Экскурсионные услуги </t>
  </si>
  <si>
    <t xml:space="preserve">Конструктор карьеры </t>
  </si>
  <si>
    <t>первый   2021-2022 уч.год</t>
  </si>
  <si>
    <r>
      <t xml:space="preserve">Русский язык </t>
    </r>
    <r>
      <rPr>
        <b/>
        <sz val="12"/>
        <rFont val="Arial"/>
        <family val="2"/>
        <charset val="204"/>
      </rPr>
      <t>78</t>
    </r>
  </si>
  <si>
    <r>
      <t xml:space="preserve">Литература </t>
    </r>
    <r>
      <rPr>
        <b/>
        <sz val="12"/>
        <rFont val="Arial"/>
        <family val="2"/>
        <charset val="204"/>
      </rPr>
      <t>117</t>
    </r>
  </si>
  <si>
    <r>
      <t xml:space="preserve">Иностранный язык </t>
    </r>
    <r>
      <rPr>
        <b/>
        <sz val="12"/>
        <rFont val="Arial"/>
        <family val="2"/>
        <charset val="204"/>
      </rPr>
      <t>117</t>
    </r>
  </si>
  <si>
    <r>
      <t xml:space="preserve">Математика </t>
    </r>
    <r>
      <rPr>
        <b/>
        <sz val="12"/>
        <rFont val="Arial"/>
        <family val="2"/>
        <charset val="204"/>
      </rPr>
      <t>234</t>
    </r>
  </si>
  <si>
    <r>
      <t xml:space="preserve">История </t>
    </r>
    <r>
      <rPr>
        <b/>
        <sz val="12"/>
        <rFont val="Arial"/>
        <family val="2"/>
        <charset val="204"/>
      </rPr>
      <t>117</t>
    </r>
  </si>
  <si>
    <r>
      <t xml:space="preserve">Физическая культура </t>
    </r>
    <r>
      <rPr>
        <b/>
        <sz val="12"/>
        <rFont val="Arial"/>
        <family val="2"/>
        <charset val="204"/>
      </rPr>
      <t>117</t>
    </r>
  </si>
  <si>
    <r>
      <t xml:space="preserve">Основы безопасности жизнедеятельности </t>
    </r>
    <r>
      <rPr>
        <b/>
        <sz val="12"/>
        <rFont val="Arial"/>
        <family val="2"/>
        <charset val="204"/>
      </rPr>
      <t>70</t>
    </r>
  </si>
  <si>
    <r>
      <t xml:space="preserve">Информатика </t>
    </r>
    <r>
      <rPr>
        <b/>
        <sz val="12"/>
        <rFont val="Arial"/>
        <family val="2"/>
        <charset val="204"/>
      </rPr>
      <t>100</t>
    </r>
  </si>
  <si>
    <r>
      <t xml:space="preserve">Обществознание </t>
    </r>
    <r>
      <rPr>
        <b/>
        <sz val="12"/>
        <rFont val="Arial"/>
        <family val="2"/>
        <charset val="204"/>
      </rPr>
      <t>78</t>
    </r>
  </si>
  <si>
    <r>
      <t xml:space="preserve">Право </t>
    </r>
    <r>
      <rPr>
        <b/>
        <sz val="12"/>
        <rFont val="Arial"/>
        <family val="2"/>
        <charset val="204"/>
      </rPr>
      <t>85</t>
    </r>
  </si>
  <si>
    <r>
      <t xml:space="preserve">Естествознание(Химия) </t>
    </r>
    <r>
      <rPr>
        <b/>
        <sz val="12"/>
        <rFont val="Arial"/>
        <family val="2"/>
        <charset val="204"/>
      </rPr>
      <t>30</t>
    </r>
  </si>
  <si>
    <r>
      <t xml:space="preserve">Естествознание(Биология) </t>
    </r>
    <r>
      <rPr>
        <b/>
        <sz val="12"/>
        <rFont val="Arial"/>
        <family val="2"/>
        <charset val="204"/>
      </rPr>
      <t>30</t>
    </r>
  </si>
  <si>
    <r>
      <t xml:space="preserve">Естествознание(Физика) </t>
    </r>
    <r>
      <rPr>
        <b/>
        <sz val="12"/>
        <rFont val="Arial"/>
        <family val="2"/>
        <charset val="204"/>
      </rPr>
      <t>48</t>
    </r>
  </si>
  <si>
    <r>
      <t xml:space="preserve">География </t>
    </r>
    <r>
      <rPr>
        <b/>
        <sz val="12"/>
        <rFont val="Arial"/>
        <family val="2"/>
        <charset val="204"/>
      </rPr>
      <t>36</t>
    </r>
  </si>
  <si>
    <r>
      <t xml:space="preserve">Экология </t>
    </r>
    <r>
      <rPr>
        <b/>
        <sz val="12"/>
        <rFont val="Arial"/>
        <family val="2"/>
        <charset val="204"/>
      </rPr>
      <t>36</t>
    </r>
  </si>
  <si>
    <t>ОУД.08</t>
  </si>
  <si>
    <r>
      <t xml:space="preserve">Астрономия </t>
    </r>
    <r>
      <rPr>
        <b/>
        <sz val="12"/>
        <rFont val="Arial"/>
        <family val="2"/>
        <charset val="204"/>
      </rPr>
      <t>39</t>
    </r>
  </si>
  <si>
    <t>ОПД.09(В)</t>
  </si>
  <si>
    <t>Технология выполнение работ по профессии Портье</t>
  </si>
  <si>
    <r>
      <t xml:space="preserve">Учебная практика </t>
    </r>
    <r>
      <rPr>
        <b/>
        <sz val="12"/>
        <rFont val="Arial"/>
        <family val="2"/>
        <charset val="204"/>
      </rPr>
      <t>72</t>
    </r>
  </si>
  <si>
    <r>
      <t xml:space="preserve">Производственная практика </t>
    </r>
    <r>
      <rPr>
        <b/>
        <sz val="12"/>
        <rFont val="Arial"/>
        <family val="2"/>
        <charset val="204"/>
      </rPr>
      <t>72</t>
    </r>
  </si>
  <si>
    <t>второй  2022-2023 уч.год</t>
  </si>
  <si>
    <t>ОУД.12</t>
  </si>
  <si>
    <r>
      <t xml:space="preserve"> Экономика  </t>
    </r>
    <r>
      <rPr>
        <b/>
        <sz val="14"/>
        <rFont val="Arial"/>
        <family val="2"/>
        <charset val="204"/>
      </rPr>
      <t>72</t>
    </r>
  </si>
  <si>
    <r>
      <t xml:space="preserve">История </t>
    </r>
    <r>
      <rPr>
        <b/>
        <sz val="12"/>
        <rFont val="Arial"/>
        <family val="2"/>
        <charset val="204"/>
      </rPr>
      <t>36</t>
    </r>
  </si>
  <si>
    <r>
      <t xml:space="preserve">Иностранный язык в профессиональной деятельности </t>
    </r>
    <r>
      <rPr>
        <b/>
        <sz val="14"/>
        <rFont val="Arial"/>
        <family val="2"/>
        <charset val="204"/>
      </rPr>
      <t>172</t>
    </r>
  </si>
  <si>
    <r>
      <t xml:space="preserve">Физическая культура </t>
    </r>
    <r>
      <rPr>
        <b/>
        <sz val="14"/>
        <rFont val="Arial"/>
        <family val="2"/>
        <charset val="204"/>
      </rPr>
      <t>176</t>
    </r>
  </si>
  <si>
    <r>
      <t xml:space="preserve">Информатика и информационные технологии в профессиональной деятельности </t>
    </r>
    <r>
      <rPr>
        <b/>
        <sz val="12"/>
        <rFont val="Arial"/>
        <family val="2"/>
        <charset val="204"/>
      </rPr>
      <t>144</t>
    </r>
  </si>
  <si>
    <r>
      <t xml:space="preserve">Правовое и документационное обеспечение профессиональной деятельности </t>
    </r>
    <r>
      <rPr>
        <b/>
        <sz val="14"/>
        <rFont val="Arial"/>
        <family val="2"/>
        <charset val="204"/>
      </rPr>
      <t>58</t>
    </r>
  </si>
  <si>
    <r>
      <t>Требования к зданиям и инженерным системам гостиничного предприятия</t>
    </r>
    <r>
      <rPr>
        <b/>
        <sz val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48</t>
    </r>
  </si>
  <si>
    <r>
      <t xml:space="preserve">Иностранный язык (второй) </t>
    </r>
    <r>
      <rPr>
        <b/>
        <sz val="14"/>
        <rFont val="Arial"/>
        <family val="2"/>
        <charset val="204"/>
      </rPr>
      <t>124</t>
    </r>
  </si>
  <si>
    <t>ОП.08</t>
  </si>
  <si>
    <r>
      <t xml:space="preserve">Безопасность жизнедеятельности </t>
    </r>
    <r>
      <rPr>
        <b/>
        <sz val="12"/>
        <rFont val="Arial"/>
        <family val="2"/>
        <charset val="204"/>
      </rPr>
      <t>68</t>
    </r>
  </si>
  <si>
    <t>ОПД.10(В)</t>
  </si>
  <si>
    <t xml:space="preserve">Организация туристской деятельности </t>
  </si>
  <si>
    <t>ОПД.11(В)</t>
  </si>
  <si>
    <r>
      <t xml:space="preserve">Организация и контроль текущей деятельности сотрудников службы приема и размещения </t>
    </r>
    <r>
      <rPr>
        <b/>
        <sz val="14"/>
        <rFont val="Arial"/>
        <family val="2"/>
        <charset val="204"/>
      </rPr>
      <t>106</t>
    </r>
  </si>
  <si>
    <t>МДК 01.02</t>
  </si>
  <si>
    <r>
      <t>Иностранный язык в сфере профессиональной коммуникации для службы приема и размещения</t>
    </r>
    <r>
      <rPr>
        <b/>
        <sz val="14"/>
        <rFont val="Arial"/>
        <family val="2"/>
        <charset val="204"/>
      </rPr>
      <t xml:space="preserve"> 38</t>
    </r>
  </si>
  <si>
    <r>
      <t xml:space="preserve">Учебная практика </t>
    </r>
    <r>
      <rPr>
        <b/>
        <sz val="14"/>
        <rFont val="Arial"/>
        <family val="2"/>
        <charset val="204"/>
      </rPr>
      <t>72</t>
    </r>
  </si>
  <si>
    <r>
      <t>Производственная практика</t>
    </r>
    <r>
      <rPr>
        <b/>
        <sz val="14"/>
        <rFont val="Arial"/>
        <family val="2"/>
        <charset val="204"/>
      </rPr>
      <t>72</t>
    </r>
  </si>
  <si>
    <t>третий   курс  2023-2024 уч.год</t>
  </si>
  <si>
    <r>
      <t xml:space="preserve">Основы философии </t>
    </r>
    <r>
      <rPr>
        <b/>
        <sz val="14"/>
        <rFont val="Arial"/>
        <family val="2"/>
        <charset val="204"/>
      </rPr>
      <t>36</t>
    </r>
  </si>
  <si>
    <r>
      <t>Иностранный язык в профессиональной деятельности</t>
    </r>
    <r>
      <rPr>
        <b/>
        <sz val="14"/>
        <rFont val="Arial"/>
        <family val="2"/>
        <charset val="204"/>
      </rPr>
      <t>172</t>
    </r>
  </si>
  <si>
    <r>
      <t xml:space="preserve">Психология общения </t>
    </r>
    <r>
      <rPr>
        <b/>
        <sz val="12"/>
        <rFont val="Arial"/>
        <family val="2"/>
        <charset val="204"/>
      </rPr>
      <t>48</t>
    </r>
  </si>
  <si>
    <r>
      <t xml:space="preserve">Экономика и бухгалтерский учет гостиничного предприятия </t>
    </r>
    <r>
      <rPr>
        <b/>
        <sz val="12"/>
        <rFont val="Arial"/>
        <family val="2"/>
        <charset val="204"/>
      </rPr>
      <t>102</t>
    </r>
  </si>
  <si>
    <t>ОПД.12(В)</t>
  </si>
  <si>
    <t>ОПД.13(В)</t>
  </si>
  <si>
    <t>ОПД.14(В)</t>
  </si>
  <si>
    <t>ОПД.15(В)</t>
  </si>
  <si>
    <t xml:space="preserve">Основы финансовой граммотности </t>
  </si>
  <si>
    <t>ОПД.16(В)</t>
  </si>
  <si>
    <r>
      <t xml:space="preserve">Организация и контроль текущей деятельности сотрудников службы питания </t>
    </r>
    <r>
      <rPr>
        <b/>
        <sz val="14"/>
        <rFont val="Arial"/>
        <family val="2"/>
        <charset val="204"/>
      </rPr>
      <t>112</t>
    </r>
  </si>
  <si>
    <r>
      <t xml:space="preserve">Иностранный язык в сфере профессиональной коммуникации для службы питания </t>
    </r>
    <r>
      <rPr>
        <b/>
        <sz val="14"/>
        <rFont val="Arial"/>
        <family val="2"/>
        <charset val="204"/>
      </rPr>
      <t>38</t>
    </r>
  </si>
  <si>
    <r>
      <t xml:space="preserve">Производственная практика </t>
    </r>
    <r>
      <rPr>
        <b/>
        <sz val="14"/>
        <rFont val="Arial"/>
        <family val="2"/>
        <charset val="204"/>
      </rPr>
      <t>108</t>
    </r>
  </si>
  <si>
    <r>
      <t xml:space="preserve">Организация и контроль текущей деятельности сотрудников службы обслуживания и эксплуатации номерного фонда </t>
    </r>
    <r>
      <rPr>
        <b/>
        <sz val="14"/>
        <rFont val="Arial"/>
        <family val="2"/>
        <charset val="204"/>
      </rPr>
      <t xml:space="preserve">104 </t>
    </r>
    <r>
      <rPr>
        <b/>
        <sz val="10"/>
        <rFont val="Arial"/>
        <family val="2"/>
        <charset val="204"/>
      </rPr>
      <t>КУРСОВАЯ</t>
    </r>
  </si>
  <si>
    <t>МДК 03.02</t>
  </si>
  <si>
    <r>
      <t>Иностранный язык в сфере профессиональной коммуникации для службы обслуживания и эксплуатации номерного фонда</t>
    </r>
    <r>
      <rPr>
        <b/>
        <sz val="14"/>
        <rFont val="Arial"/>
        <family val="2"/>
        <charset val="204"/>
      </rPr>
      <t xml:space="preserve"> 36</t>
    </r>
  </si>
  <si>
    <r>
      <t xml:space="preserve">Производственная практика </t>
    </r>
    <r>
      <rPr>
        <b/>
        <sz val="14"/>
        <rFont val="Arial"/>
        <family val="2"/>
        <charset val="204"/>
      </rPr>
      <t>72</t>
    </r>
  </si>
  <si>
    <t>четвертый  курс  2024-2025 уч.год</t>
  </si>
  <si>
    <r>
      <t xml:space="preserve">Менеджмент и управление персоналом в гостиничном деле </t>
    </r>
    <r>
      <rPr>
        <b/>
        <sz val="14"/>
        <rFont val="Arial"/>
        <family val="2"/>
        <charset val="204"/>
      </rPr>
      <t>100</t>
    </r>
  </si>
  <si>
    <r>
      <t>Основы маркетинга гостиничных услуг</t>
    </r>
    <r>
      <rPr>
        <b/>
        <sz val="12"/>
        <rFont val="Arial"/>
        <family val="2"/>
        <charset val="204"/>
      </rPr>
      <t>76</t>
    </r>
  </si>
  <si>
    <t xml:space="preserve">ОП.07 </t>
  </si>
  <si>
    <r>
      <t xml:space="preserve">Предпринимательская деятельность в сфере гостиничного бизнеса </t>
    </r>
    <r>
      <rPr>
        <b/>
        <sz val="14"/>
        <rFont val="Arial"/>
        <family val="2"/>
        <charset val="204"/>
      </rPr>
      <t>36</t>
    </r>
  </si>
  <si>
    <t>ОПД.17(В)</t>
  </si>
  <si>
    <t>ОПД.18(В)</t>
  </si>
  <si>
    <t>ОПД.19(В)</t>
  </si>
  <si>
    <t>ОПД.20(В)</t>
  </si>
  <si>
    <r>
      <t>Организация и контроль текущей деятельности сотрудников службы бронирования и продаж гостиничного продукта</t>
    </r>
    <r>
      <rPr>
        <b/>
        <sz val="14"/>
        <rFont val="Arial"/>
        <family val="2"/>
        <charset val="204"/>
      </rPr>
      <t xml:space="preserve">118 </t>
    </r>
    <r>
      <rPr>
        <b/>
        <sz val="10"/>
        <rFont val="Arial"/>
        <family val="2"/>
        <charset val="204"/>
      </rPr>
      <t>КУРСОВАЯ</t>
    </r>
  </si>
  <si>
    <r>
      <t xml:space="preserve">Иностранный язык в сфере профессиональной коммуникации для службы бронирования и продаж </t>
    </r>
    <r>
      <rPr>
        <b/>
        <sz val="14"/>
        <rFont val="Arial"/>
        <family val="2"/>
        <charset val="204"/>
      </rPr>
      <t>36</t>
    </r>
  </si>
  <si>
    <t>Экономика и бухгалтерский учет гостиничного предприятия</t>
  </si>
  <si>
    <t>ОП.07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</si>
  <si>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</si>
  <si>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</si>
  <si>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</si>
  <si>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</si>
  <si>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</si>
  <si>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</si>
  <si>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</si>
  <si>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</si>
  <si>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</si>
  <si>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</si>
  <si>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</si>
  <si>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</si>
  <si>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1 ДЗ</t>
  </si>
  <si>
    <t>20 ДЗ</t>
  </si>
  <si>
    <t>МДК.01. 01</t>
  </si>
  <si>
    <t>Выполнение работ по  профессии рабочих, должностям служащих (портье)</t>
  </si>
  <si>
    <t>Технология выполнение работ по  профессии рабочих, должностям служащих (портье)</t>
  </si>
  <si>
    <t>5 Э</t>
  </si>
  <si>
    <t>1260 вар</t>
  </si>
  <si>
    <t xml:space="preserve">заочное аудиторные </t>
  </si>
  <si>
    <t xml:space="preserve"> заочное самостоятельное изучение теоретического и практического материала</t>
  </si>
  <si>
    <t xml:space="preserve"> </t>
  </si>
  <si>
    <t>43.02.14 Гостиничное дело</t>
  </si>
  <si>
    <r>
      <t xml:space="preserve">                                                                               </t>
    </r>
    <r>
      <rPr>
        <u/>
        <sz val="12"/>
        <rFont val="Times New Roman"/>
        <family val="1"/>
        <charset val="204"/>
      </rPr>
      <t>Квалификации:</t>
    </r>
    <r>
      <rPr>
        <sz val="12"/>
        <rFont val="Times New Roman"/>
        <family val="1"/>
        <charset val="204"/>
      </rPr>
      <t xml:space="preserve"> Специаоист по гостеприимству                                                </t>
    </r>
  </si>
  <si>
    <t>Форма обучения - заочная</t>
  </si>
  <si>
    <t xml:space="preserve">    На базе  полного среднего образования</t>
  </si>
</sst>
</file>

<file path=xl/styles.xml><?xml version="1.0" encoding="utf-8"?>
<styleSheet xmlns="http://schemas.openxmlformats.org/spreadsheetml/2006/main">
  <fonts count="45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8.5"/>
      <color indexed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sz val="1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3" borderId="4" xfId="0" applyFont="1" applyFill="1" applyBorder="1" applyAlignment="1"/>
    <xf numFmtId="0" fontId="13" fillId="3" borderId="5" xfId="0" applyFont="1" applyFill="1" applyBorder="1" applyAlignment="1"/>
    <xf numFmtId="0" fontId="13" fillId="3" borderId="3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10" borderId="3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11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24" fillId="15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6" borderId="4" xfId="0" applyFont="1" applyFill="1" applyBorder="1" applyAlignment="1"/>
    <xf numFmtId="0" fontId="13" fillId="16" borderId="3" xfId="0" applyFont="1" applyFill="1" applyBorder="1" applyAlignment="1"/>
    <xf numFmtId="0" fontId="13" fillId="16" borderId="1" xfId="0" applyFont="1" applyFill="1" applyBorder="1" applyAlignment="1"/>
    <xf numFmtId="0" fontId="23" fillId="9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6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wrapText="1"/>
    </xf>
    <xf numFmtId="0" fontId="25" fillId="9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13" fillId="19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28" fillId="9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13" fillId="20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left"/>
    </xf>
    <xf numFmtId="0" fontId="1" fillId="19" borderId="3" xfId="0" applyFont="1" applyFill="1" applyBorder="1" applyAlignment="1"/>
    <xf numFmtId="0" fontId="0" fillId="21" borderId="1" xfId="0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1" fillId="22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13" borderId="1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10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23" borderId="1" xfId="0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 wrapText="1"/>
    </xf>
    <xf numFmtId="0" fontId="13" fillId="23" borderId="1" xfId="0" applyFont="1" applyFill="1" applyBorder="1" applyAlignment="1">
      <alignment horizontal="center"/>
    </xf>
    <xf numFmtId="0" fontId="6" fillId="23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23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13" fillId="20" borderId="3" xfId="0" applyFont="1" applyFill="1" applyBorder="1" applyAlignment="1">
      <alignment horizontal="center"/>
    </xf>
    <xf numFmtId="0" fontId="1" fillId="13" borderId="1" xfId="0" applyFont="1" applyFill="1" applyBorder="1" applyAlignment="1">
      <alignment vertical="center"/>
    </xf>
    <xf numFmtId="0" fontId="1" fillId="13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1" fillId="24" borderId="1" xfId="0" applyFont="1" applyFill="1" applyBorder="1" applyAlignment="1">
      <alignment horizontal="center" wrapText="1"/>
    </xf>
    <xf numFmtId="0" fontId="13" fillId="24" borderId="1" xfId="0" applyFont="1" applyFill="1" applyBorder="1" applyAlignment="1">
      <alignment horizontal="center"/>
    </xf>
    <xf numFmtId="0" fontId="23" fillId="22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6" fillId="6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23" xfId="0" applyFont="1" applyBorder="1" applyAlignment="1">
      <alignment horizontal="left" wrapText="1"/>
    </xf>
    <xf numFmtId="0" fontId="7" fillId="15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left" vertical="center" wrapText="1"/>
    </xf>
    <xf numFmtId="0" fontId="11" fillId="25" borderId="1" xfId="0" applyFont="1" applyFill="1" applyBorder="1" applyAlignment="1">
      <alignment horizontal="justify" vertical="center" wrapText="1"/>
    </xf>
    <xf numFmtId="49" fontId="11" fillId="25" borderId="1" xfId="1" applyNumberFormat="1" applyFont="1" applyFill="1" applyBorder="1" applyAlignment="1" applyProtection="1">
      <alignment horizontal="justify" vertical="center" wrapText="1"/>
    </xf>
    <xf numFmtId="49" fontId="11" fillId="0" borderId="4" xfId="0" applyNumberFormat="1" applyFont="1" applyBorder="1" applyAlignment="1">
      <alignment horizontal="justify" vertical="center" wrapText="1"/>
    </xf>
    <xf numFmtId="49" fontId="11" fillId="25" borderId="1" xfId="0" applyNumberFormat="1" applyFont="1" applyFill="1" applyBorder="1" applyAlignment="1">
      <alignment horizontal="justify" vertical="center" wrapText="1"/>
    </xf>
    <xf numFmtId="0" fontId="11" fillId="26" borderId="1" xfId="0" applyFont="1" applyFill="1" applyBorder="1" applyAlignment="1">
      <alignment horizontal="justify" vertical="center" wrapText="1"/>
    </xf>
    <xf numFmtId="0" fontId="32" fillId="26" borderId="1" xfId="0" applyFont="1" applyFill="1" applyBorder="1" applyAlignment="1">
      <alignment horizontal="justify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49" fontId="11" fillId="28" borderId="1" xfId="0" applyNumberFormat="1" applyFont="1" applyFill="1" applyBorder="1" applyAlignment="1">
      <alignment horizontal="justify" vertical="center" wrapText="1"/>
    </xf>
    <xf numFmtId="0" fontId="11" fillId="28" borderId="1" xfId="0" applyFont="1" applyFill="1" applyBorder="1" applyAlignment="1">
      <alignment horizontal="justify" vertical="center" wrapText="1"/>
    </xf>
    <xf numFmtId="0" fontId="18" fillId="28" borderId="1" xfId="0" applyFont="1" applyFill="1" applyBorder="1" applyAlignment="1">
      <alignment horizontal="justify" vertical="center" wrapText="1"/>
    </xf>
    <xf numFmtId="0" fontId="18" fillId="26" borderId="1" xfId="0" applyFont="1" applyFill="1" applyBorder="1" applyAlignment="1">
      <alignment horizontal="justify" vertical="center" wrapText="1"/>
    </xf>
    <xf numFmtId="0" fontId="7" fillId="26" borderId="1" xfId="0" applyFont="1" applyFill="1" applyBorder="1" applyAlignment="1">
      <alignment horizontal="justify" vertical="center" wrapText="1"/>
    </xf>
    <xf numFmtId="0" fontId="11" fillId="1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right" vertical="center" wrapText="1"/>
    </xf>
    <xf numFmtId="1" fontId="18" fillId="0" borderId="0" xfId="0" applyNumberFormat="1" applyFont="1" applyAlignment="1">
      <alignment horizontal="right" vertical="center"/>
    </xf>
    <xf numFmtId="0" fontId="32" fillId="26" borderId="3" xfId="0" applyFont="1" applyFill="1" applyBorder="1" applyAlignment="1">
      <alignment horizontal="justify" vertical="center" wrapText="1"/>
    </xf>
    <xf numFmtId="0" fontId="32" fillId="6" borderId="22" xfId="0" applyFont="1" applyFill="1" applyBorder="1" applyAlignment="1">
      <alignment horizontal="justify" vertical="center" wrapText="1"/>
    </xf>
    <xf numFmtId="49" fontId="31" fillId="2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1" fillId="19" borderId="3" xfId="0" applyFont="1" applyFill="1" applyBorder="1" applyAlignment="1"/>
    <xf numFmtId="0" fontId="13" fillId="16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1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1" fillId="18" borderId="1" xfId="0" applyFont="1" applyFill="1" applyBorder="1" applyAlignment="1">
      <alignment horizontal="left"/>
    </xf>
    <xf numFmtId="0" fontId="6" fillId="29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7" borderId="1" xfId="0" applyFill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18" borderId="1" xfId="0" applyFont="1" applyFill="1" applyBorder="1" applyAlignment="1">
      <alignment horizontal="center" wrapText="1"/>
    </xf>
    <xf numFmtId="0" fontId="6" fillId="0" borderId="3" xfId="0" applyFont="1" applyBorder="1"/>
    <xf numFmtId="0" fontId="6" fillId="0" borderId="1" xfId="0" applyFont="1" applyBorder="1"/>
    <xf numFmtId="0" fontId="6" fillId="20" borderId="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/>
    </xf>
    <xf numFmtId="0" fontId="6" fillId="3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" fillId="13" borderId="16" xfId="0" applyFont="1" applyFill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42" fillId="13" borderId="17" xfId="0" applyFont="1" applyFill="1" applyBorder="1" applyAlignment="1">
      <alignment vertical="center" wrapText="1"/>
    </xf>
    <xf numFmtId="0" fontId="13" fillId="6" borderId="17" xfId="0" applyFont="1" applyFill="1" applyBorder="1" applyAlignment="1">
      <alignment vertical="center" wrapText="1"/>
    </xf>
    <xf numFmtId="0" fontId="21" fillId="6" borderId="23" xfId="0" applyFont="1" applyFill="1" applyBorder="1" applyAlignment="1">
      <alignment vertical="center"/>
    </xf>
    <xf numFmtId="0" fontId="21" fillId="6" borderId="16" xfId="0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1" fillId="6" borderId="17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" fillId="28" borderId="1" xfId="0" applyFont="1" applyFill="1" applyBorder="1" applyAlignment="1">
      <alignment horizontal="justify" vertical="center" wrapText="1"/>
    </xf>
    <xf numFmtId="0" fontId="42" fillId="28" borderId="1" xfId="0" applyFont="1" applyFill="1" applyBorder="1" applyAlignment="1">
      <alignment horizontal="justify" vertical="center" wrapText="1"/>
    </xf>
    <xf numFmtId="0" fontId="13" fillId="0" borderId="20" xfId="0" applyFont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43" fillId="6" borderId="3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4" fillId="6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horizontal="justify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1" fillId="25" borderId="1" xfId="0" applyFont="1" applyFill="1" applyBorder="1" applyAlignment="1">
      <alignment horizontal="justify" vertical="center" wrapText="1"/>
    </xf>
    <xf numFmtId="0" fontId="13" fillId="25" borderId="1" xfId="0" applyFont="1" applyFill="1" applyBorder="1" applyAlignment="1">
      <alignment horizontal="justify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26" borderId="21" xfId="0" applyFont="1" applyFill="1" applyBorder="1" applyAlignment="1">
      <alignment horizontal="right" vertical="center"/>
    </xf>
    <xf numFmtId="0" fontId="13" fillId="26" borderId="1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49" fontId="20" fillId="26" borderId="1" xfId="0" applyNumberFormat="1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25" borderId="1" xfId="0" applyNumberFormat="1" applyFont="1" applyFill="1" applyBorder="1" applyAlignment="1">
      <alignment horizontal="justify" vertical="center" wrapText="1"/>
    </xf>
    <xf numFmtId="0" fontId="29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justify" vertical="center" wrapText="1"/>
    </xf>
    <xf numFmtId="0" fontId="18" fillId="10" borderId="1" xfId="0" applyFont="1" applyFill="1" applyBorder="1" applyAlignment="1">
      <alignment horizontal="justify" vertical="center" wrapText="1"/>
    </xf>
    <xf numFmtId="0" fontId="16" fillId="10" borderId="1" xfId="0" applyFont="1" applyFill="1" applyBorder="1" applyAlignment="1">
      <alignment horizontal="justify" vertical="center" wrapText="1"/>
    </xf>
    <xf numFmtId="0" fontId="13" fillId="3" borderId="3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6" fillId="12" borderId="21" xfId="0" applyFont="1" applyFill="1" applyBorder="1" applyAlignment="1">
      <alignment horizontal="left" vertical="center" wrapText="1"/>
    </xf>
    <xf numFmtId="0" fontId="0" fillId="12" borderId="23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1" fillId="13" borderId="2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wrapText="1"/>
    </xf>
    <xf numFmtId="0" fontId="1" fillId="13" borderId="11" xfId="0" applyFont="1" applyFill="1" applyBorder="1" applyAlignment="1">
      <alignment wrapText="1"/>
    </xf>
    <xf numFmtId="0" fontId="6" fillId="6" borderId="2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1" fillId="13" borderId="1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6" fillId="6" borderId="2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top" wrapText="1"/>
    </xf>
    <xf numFmtId="0" fontId="6" fillId="12" borderId="23" xfId="0" applyFont="1" applyFill="1" applyBorder="1" applyAlignment="1">
      <alignment horizontal="left" vertical="top" wrapText="1"/>
    </xf>
    <xf numFmtId="0" fontId="13" fillId="15" borderId="1" xfId="0" applyFont="1" applyFill="1" applyBorder="1" applyAlignment="1">
      <alignment horizontal="left"/>
    </xf>
    <xf numFmtId="0" fontId="6" fillId="0" borderId="2" xfId="0" applyFont="1" applyBorder="1" applyAlignment="1"/>
    <xf numFmtId="0" fontId="6" fillId="0" borderId="11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1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1" fillId="13" borderId="2" xfId="0" applyFont="1" applyFill="1" applyBorder="1" applyAlignment="1">
      <alignment horizontal="left" wrapText="1"/>
    </xf>
    <xf numFmtId="0" fontId="1" fillId="13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11" xfId="0" applyBorder="1"/>
    <xf numFmtId="0" fontId="6" fillId="6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6" fillId="13" borderId="2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2" borderId="21" xfId="0" applyFill="1" applyBorder="1" applyAlignment="1">
      <alignment horizontal="left" wrapText="1"/>
    </xf>
    <xf numFmtId="0" fontId="0" fillId="12" borderId="23" xfId="0" applyFill="1" applyBorder="1" applyAlignment="1">
      <alignment horizontal="left" wrapText="1"/>
    </xf>
    <xf numFmtId="0" fontId="1" fillId="19" borderId="3" xfId="0" applyFont="1" applyFill="1" applyBorder="1" applyAlignment="1"/>
    <xf numFmtId="0" fontId="1" fillId="19" borderId="5" xfId="0" applyFont="1" applyFill="1" applyBorder="1" applyAlignment="1"/>
    <xf numFmtId="0" fontId="1" fillId="19" borderId="4" xfId="0" applyFont="1" applyFill="1" applyBorder="1" applyAlignment="1"/>
    <xf numFmtId="0" fontId="0" fillId="0" borderId="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23" fillId="6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6" borderId="11" xfId="0" applyFill="1" applyBorder="1" applyAlignment="1">
      <alignment horizontal="left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5" fillId="0" borderId="26" xfId="0" applyFont="1" applyBorder="1" applyAlignment="1">
      <alignment horizontal="center" textRotation="90" wrapText="1"/>
    </xf>
    <xf numFmtId="0" fontId="15" fillId="0" borderId="12" xfId="0" applyFont="1" applyBorder="1" applyAlignment="1">
      <alignment horizontal="center" textRotation="90" wrapText="1"/>
    </xf>
    <xf numFmtId="0" fontId="0" fillId="6" borderId="1" xfId="0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19" borderId="1" xfId="0" applyFont="1" applyFill="1" applyBorder="1" applyAlignment="1">
      <alignment horizontal="left"/>
    </xf>
    <xf numFmtId="0" fontId="1" fillId="19" borderId="3" xfId="0" applyFont="1" applyFill="1" applyBorder="1" applyAlignment="1">
      <alignment horizontal="left"/>
    </xf>
    <xf numFmtId="0" fontId="1" fillId="13" borderId="2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justify" vertical="center" textRotation="90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textRotation="90" wrapText="1"/>
    </xf>
    <xf numFmtId="0" fontId="37" fillId="0" borderId="1" xfId="0" applyFont="1" applyBorder="1" applyAlignment="1">
      <alignment vertical="center" textRotation="90" wrapText="1"/>
    </xf>
    <xf numFmtId="0" fontId="18" fillId="0" borderId="1" xfId="1" applyFont="1" applyBorder="1" applyAlignment="1" applyProtection="1">
      <alignment horizontal="center" vertical="center" textRotation="90" wrapText="1"/>
    </xf>
    <xf numFmtId="0" fontId="40" fillId="0" borderId="1" xfId="1" applyFont="1" applyBorder="1" applyAlignment="1" applyProtection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18" fillId="10" borderId="2" xfId="0" applyFont="1" applyFill="1" applyBorder="1" applyAlignment="1">
      <alignment horizontal="center" vertical="center" textRotation="90" wrapText="1"/>
    </xf>
    <xf numFmtId="0" fontId="18" fillId="10" borderId="7" xfId="0" applyFont="1" applyFill="1" applyBorder="1" applyAlignment="1">
      <alignment horizontal="center" vertical="center" textRotation="90" wrapText="1"/>
    </xf>
    <xf numFmtId="0" fontId="18" fillId="10" borderId="11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" fillId="14" borderId="2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vertical="center" wrapText="1"/>
    </xf>
    <xf numFmtId="0" fontId="0" fillId="6" borderId="11" xfId="0" applyFill="1" applyBorder="1"/>
    <xf numFmtId="0" fontId="6" fillId="6" borderId="1" xfId="0" applyFont="1" applyFill="1" applyBorder="1" applyAlignment="1">
      <alignment horizontal="left" vertical="center"/>
    </xf>
    <xf numFmtId="0" fontId="41" fillId="6" borderId="2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1" fillId="0" borderId="21" xfId="0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horizontal="left" vertical="center"/>
    </xf>
    <xf numFmtId="0" fontId="41" fillId="6" borderId="11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opLeftCell="A137" zoomScale="80" zoomScaleNormal="80" zoomScaleSheetLayoutView="75" workbookViewId="0">
      <pane xSplit="3" topLeftCell="D1" activePane="topRight" state="frozen"/>
      <selection sqref="A1:X35"/>
      <selection pane="topRight" activeCell="AP197" sqref="AP197"/>
    </sheetView>
  </sheetViews>
  <sheetFormatPr defaultRowHeight="12.75"/>
  <cols>
    <col min="1" max="1" width="3.42578125" style="25" customWidth="1"/>
    <col min="2" max="2" width="11.28515625" style="23" customWidth="1"/>
    <col min="3" max="3" width="40" style="25" customWidth="1"/>
    <col min="4" max="4" width="10.7109375" style="25" customWidth="1"/>
    <col min="5" max="21" width="3.5703125" style="25" customWidth="1"/>
    <col min="22" max="22" width="4.85546875" style="26" customWidth="1"/>
    <col min="23" max="23" width="3.5703125" style="26" customWidth="1"/>
    <col min="24" max="44" width="3.5703125" style="25" customWidth="1"/>
    <col min="45" max="45" width="3.42578125" style="25" customWidth="1"/>
    <col min="46" max="47" width="3.5703125" style="25" customWidth="1"/>
    <col min="48" max="48" width="4.28515625" style="25" customWidth="1"/>
    <col min="49" max="56" width="3.5703125" style="25" customWidth="1"/>
    <col min="57" max="57" width="7.5703125" style="25" customWidth="1"/>
    <col min="58" max="16384" width="9.140625" style="25"/>
  </cols>
  <sheetData>
    <row r="1" spans="1:58" s="121" customFormat="1" ht="18.75" thickBot="1">
      <c r="A1" s="419" t="s">
        <v>113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V1" s="122"/>
      <c r="W1" s="122"/>
    </row>
    <row r="2" spans="1:58" ht="63.75" customHeight="1">
      <c r="A2" s="369" t="s">
        <v>79</v>
      </c>
      <c r="B2" s="368" t="s">
        <v>0</v>
      </c>
      <c r="C2" s="369" t="s">
        <v>78</v>
      </c>
      <c r="D2" s="422" t="s">
        <v>77</v>
      </c>
      <c r="E2" s="414" t="s">
        <v>101</v>
      </c>
      <c r="F2" s="414"/>
      <c r="G2" s="414"/>
      <c r="H2" s="414"/>
      <c r="I2" s="413" t="s">
        <v>99</v>
      </c>
      <c r="J2" s="413"/>
      <c r="K2" s="413"/>
      <c r="L2" s="413"/>
      <c r="M2" s="119" t="s">
        <v>112</v>
      </c>
      <c r="N2" s="413" t="s">
        <v>97</v>
      </c>
      <c r="O2" s="413"/>
      <c r="P2" s="413"/>
      <c r="Q2" s="119" t="s">
        <v>111</v>
      </c>
      <c r="R2" s="413" t="s">
        <v>96</v>
      </c>
      <c r="S2" s="413"/>
      <c r="T2" s="413"/>
      <c r="U2" s="413"/>
      <c r="V2" s="120" t="s">
        <v>110</v>
      </c>
      <c r="W2" s="414" t="s">
        <v>94</v>
      </c>
      <c r="X2" s="414"/>
      <c r="Y2" s="414"/>
      <c r="Z2" s="119" t="s">
        <v>109</v>
      </c>
      <c r="AA2" s="413" t="s">
        <v>92</v>
      </c>
      <c r="AB2" s="413"/>
      <c r="AC2" s="413"/>
      <c r="AD2" s="119" t="s">
        <v>108</v>
      </c>
      <c r="AE2" s="413" t="s">
        <v>90</v>
      </c>
      <c r="AF2" s="413"/>
      <c r="AG2" s="413"/>
      <c r="AH2" s="413"/>
      <c r="AI2" s="413" t="s">
        <v>88</v>
      </c>
      <c r="AJ2" s="413"/>
      <c r="AK2" s="413"/>
      <c r="AL2" s="413"/>
      <c r="AM2" s="119" t="s">
        <v>107</v>
      </c>
      <c r="AN2" s="413" t="s">
        <v>86</v>
      </c>
      <c r="AO2" s="413"/>
      <c r="AP2" s="413"/>
      <c r="AQ2" s="119" t="s">
        <v>106</v>
      </c>
      <c r="AR2" s="413" t="s">
        <v>85</v>
      </c>
      <c r="AS2" s="413"/>
      <c r="AT2" s="413"/>
      <c r="AU2" s="413"/>
      <c r="AV2" s="413" t="s">
        <v>83</v>
      </c>
      <c r="AW2" s="413"/>
      <c r="AX2" s="413"/>
      <c r="AY2" s="413"/>
      <c r="AZ2" s="119" t="s">
        <v>105</v>
      </c>
      <c r="BA2" s="414" t="s">
        <v>81</v>
      </c>
      <c r="BB2" s="414"/>
      <c r="BC2" s="414"/>
      <c r="BD2" s="414"/>
      <c r="BE2" s="415" t="s">
        <v>57</v>
      </c>
    </row>
    <row r="3" spans="1:58">
      <c r="A3" s="369"/>
      <c r="B3" s="368"/>
      <c r="C3" s="369"/>
      <c r="D3" s="422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416"/>
    </row>
    <row r="4" spans="1:58">
      <c r="A4" s="369"/>
      <c r="B4" s="368"/>
      <c r="C4" s="369"/>
      <c r="D4" s="422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50">
        <v>1</v>
      </c>
      <c r="W4" s="50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50">
        <v>13</v>
      </c>
      <c r="AI4" s="50">
        <v>14</v>
      </c>
      <c r="AJ4" s="50">
        <v>15</v>
      </c>
      <c r="AK4" s="50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416"/>
    </row>
    <row r="5" spans="1:58">
      <c r="A5" s="369"/>
      <c r="B5" s="368"/>
      <c r="C5" s="369"/>
      <c r="D5" s="422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6"/>
    </row>
    <row r="6" spans="1:58">
      <c r="A6" s="420"/>
      <c r="B6" s="421"/>
      <c r="C6" s="420"/>
      <c r="D6" s="423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8">
        <v>18</v>
      </c>
      <c r="W6" s="118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8">
        <v>30</v>
      </c>
      <c r="AI6" s="118">
        <v>31</v>
      </c>
      <c r="AJ6" s="118">
        <v>32</v>
      </c>
      <c r="AK6" s="118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416"/>
    </row>
    <row r="7" spans="1:58" s="23" customFormat="1" ht="18.75" customHeight="1">
      <c r="A7" s="329" t="s">
        <v>193</v>
      </c>
      <c r="B7" s="332" t="s">
        <v>1</v>
      </c>
      <c r="C7" s="426" t="s">
        <v>104</v>
      </c>
      <c r="D7" s="108" t="s">
        <v>54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3"/>
      <c r="W7" s="53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133"/>
      <c r="AT7" s="138"/>
      <c r="AU7" s="117"/>
      <c r="AV7" s="53"/>
      <c r="AW7" s="53"/>
      <c r="AX7" s="53"/>
      <c r="AY7" s="53"/>
      <c r="AZ7" s="53"/>
      <c r="BA7" s="53"/>
      <c r="BB7" s="53"/>
      <c r="BC7" s="53"/>
      <c r="BD7" s="53"/>
      <c r="BE7" s="111"/>
      <c r="BF7" s="25"/>
    </row>
    <row r="8" spans="1:58" s="23" customFormat="1" ht="19.5" customHeight="1">
      <c r="A8" s="399"/>
      <c r="B8" s="333"/>
      <c r="C8" s="427"/>
      <c r="D8" s="108" t="s">
        <v>53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3"/>
      <c r="W8" s="53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133"/>
      <c r="AT8" s="138"/>
      <c r="AU8" s="117"/>
      <c r="AV8" s="53"/>
      <c r="AW8" s="53"/>
      <c r="AX8" s="53"/>
      <c r="AY8" s="53"/>
      <c r="AZ8" s="53"/>
      <c r="BA8" s="53"/>
      <c r="BB8" s="53"/>
      <c r="BC8" s="53"/>
      <c r="BD8" s="53"/>
      <c r="BE8" s="111"/>
      <c r="BF8" s="25"/>
    </row>
    <row r="9" spans="1:58" ht="19.5" customHeight="1">
      <c r="A9" s="399"/>
      <c r="B9" s="351" t="s">
        <v>114</v>
      </c>
      <c r="C9" s="408" t="s">
        <v>154</v>
      </c>
      <c r="D9" s="115" t="s">
        <v>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6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133"/>
      <c r="AT9" s="134"/>
      <c r="AU9" s="114"/>
      <c r="AV9" s="66"/>
      <c r="AW9" s="66"/>
      <c r="AX9" s="66"/>
      <c r="AY9" s="66"/>
      <c r="AZ9" s="66"/>
      <c r="BA9" s="66"/>
      <c r="BB9" s="66"/>
      <c r="BC9" s="66"/>
      <c r="BD9" s="66"/>
      <c r="BE9" s="111"/>
    </row>
    <row r="10" spans="1:58">
      <c r="A10" s="399"/>
      <c r="B10" s="352"/>
      <c r="C10" s="409"/>
      <c r="D10" s="115" t="s">
        <v>53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W10" s="66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133"/>
      <c r="AT10" s="134"/>
      <c r="AU10" s="114"/>
      <c r="AV10" s="66"/>
      <c r="AW10" s="66"/>
      <c r="AX10" s="66"/>
      <c r="AY10" s="66"/>
      <c r="AZ10" s="66"/>
      <c r="BA10" s="66"/>
      <c r="BB10" s="66"/>
      <c r="BC10" s="66"/>
      <c r="BD10" s="66"/>
      <c r="BE10" s="111"/>
    </row>
    <row r="11" spans="1:58">
      <c r="A11" s="399"/>
      <c r="B11" s="346" t="s">
        <v>115</v>
      </c>
      <c r="C11" s="404" t="s">
        <v>204</v>
      </c>
      <c r="D11" s="113" t="s">
        <v>54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46"/>
      <c r="W11" s="146"/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88">
        <v>2</v>
      </c>
      <c r="AN11" s="88">
        <v>2</v>
      </c>
      <c r="AO11" s="88">
        <v>2</v>
      </c>
      <c r="AP11" s="88">
        <v>2</v>
      </c>
      <c r="AQ11" s="88">
        <v>2</v>
      </c>
      <c r="AR11" s="88">
        <v>2</v>
      </c>
      <c r="AS11" s="133"/>
      <c r="AT11" s="133"/>
      <c r="AU11" s="103"/>
      <c r="AV11" s="146"/>
      <c r="AW11" s="146"/>
      <c r="AX11" s="146"/>
      <c r="AY11" s="146"/>
      <c r="AZ11" s="146"/>
      <c r="BA11" s="146"/>
      <c r="BB11" s="146"/>
      <c r="BC11" s="146"/>
      <c r="BD11" s="48"/>
      <c r="BE11" s="112">
        <f>SUM(E11:BD11)</f>
        <v>44</v>
      </c>
    </row>
    <row r="12" spans="1:58">
      <c r="A12" s="399"/>
      <c r="B12" s="389"/>
      <c r="C12" s="404"/>
      <c r="D12" s="113" t="s">
        <v>53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6"/>
      <c r="W12" s="14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3"/>
      <c r="AT12" s="133"/>
      <c r="AU12" s="103"/>
      <c r="AV12" s="146"/>
      <c r="AW12" s="146"/>
      <c r="AX12" s="146"/>
      <c r="AY12" s="146"/>
      <c r="AZ12" s="146"/>
      <c r="BA12" s="146"/>
      <c r="BB12" s="146"/>
      <c r="BC12" s="146"/>
      <c r="BD12" s="48"/>
      <c r="BE12" s="112"/>
    </row>
    <row r="13" spans="1:58">
      <c r="A13" s="399"/>
      <c r="B13" s="389"/>
      <c r="C13" s="338" t="s">
        <v>205</v>
      </c>
      <c r="D13" s="113" t="s">
        <v>54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46"/>
      <c r="W13" s="146"/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88">
        <v>4</v>
      </c>
      <c r="AN13" s="88">
        <v>4</v>
      </c>
      <c r="AO13" s="88">
        <v>4</v>
      </c>
      <c r="AP13" s="88">
        <v>4</v>
      </c>
      <c r="AQ13" s="88">
        <v>4</v>
      </c>
      <c r="AR13" s="88">
        <v>4</v>
      </c>
      <c r="AS13" s="133"/>
      <c r="AT13" s="133"/>
      <c r="AU13" s="103"/>
      <c r="AV13" s="146"/>
      <c r="AW13" s="146"/>
      <c r="AX13" s="146"/>
      <c r="AY13" s="146"/>
      <c r="AZ13" s="146"/>
      <c r="BA13" s="146"/>
      <c r="BB13" s="146"/>
      <c r="BC13" s="146"/>
      <c r="BD13" s="48"/>
      <c r="BE13" s="112">
        <f>SUM(E13:BD13)</f>
        <v>71</v>
      </c>
    </row>
    <row r="14" spans="1:58">
      <c r="A14" s="399"/>
      <c r="B14" s="347"/>
      <c r="C14" s="326"/>
      <c r="D14" s="113" t="s">
        <v>53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6"/>
      <c r="W14" s="146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3"/>
      <c r="AT14" s="133"/>
      <c r="AU14" s="103"/>
      <c r="AV14" s="146"/>
      <c r="AW14" s="146"/>
      <c r="AX14" s="146"/>
      <c r="AY14" s="146"/>
      <c r="AZ14" s="146"/>
      <c r="BA14" s="146"/>
      <c r="BB14" s="146"/>
      <c r="BC14" s="146"/>
      <c r="BD14" s="48"/>
      <c r="BE14" s="112"/>
    </row>
    <row r="15" spans="1:58" s="23" customFormat="1" ht="15" customHeight="1">
      <c r="A15" s="399"/>
      <c r="B15" s="346" t="s">
        <v>116</v>
      </c>
      <c r="C15" s="344" t="s">
        <v>2</v>
      </c>
      <c r="D15" s="113" t="s">
        <v>54</v>
      </c>
      <c r="E15" s="143">
        <v>4</v>
      </c>
      <c r="F15" s="143">
        <v>4</v>
      </c>
      <c r="G15" s="143">
        <v>4</v>
      </c>
      <c r="H15" s="143">
        <v>4</v>
      </c>
      <c r="I15" s="143">
        <v>4</v>
      </c>
      <c r="J15" s="143">
        <v>4</v>
      </c>
      <c r="K15" s="143">
        <v>4</v>
      </c>
      <c r="L15" s="143">
        <v>4</v>
      </c>
      <c r="M15" s="143">
        <v>4</v>
      </c>
      <c r="N15" s="143">
        <v>4</v>
      </c>
      <c r="O15" s="143">
        <v>4</v>
      </c>
      <c r="P15" s="143">
        <v>4</v>
      </c>
      <c r="Q15" s="143">
        <v>4</v>
      </c>
      <c r="R15" s="143">
        <v>4</v>
      </c>
      <c r="S15" s="143">
        <v>4</v>
      </c>
      <c r="T15" s="143">
        <v>4</v>
      </c>
      <c r="U15" s="143">
        <v>4</v>
      </c>
      <c r="V15" s="48"/>
      <c r="W15" s="116"/>
      <c r="X15" s="143">
        <v>2</v>
      </c>
      <c r="Y15" s="143">
        <v>2</v>
      </c>
      <c r="Z15" s="143">
        <v>2</v>
      </c>
      <c r="AA15" s="143">
        <v>2</v>
      </c>
      <c r="AB15" s="143">
        <v>2</v>
      </c>
      <c r="AC15" s="143">
        <v>2</v>
      </c>
      <c r="AD15" s="143">
        <v>2</v>
      </c>
      <c r="AE15" s="143">
        <v>2</v>
      </c>
      <c r="AF15" s="143">
        <v>2</v>
      </c>
      <c r="AG15" s="143">
        <v>2</v>
      </c>
      <c r="AH15" s="143">
        <v>2</v>
      </c>
      <c r="AI15" s="143">
        <v>2</v>
      </c>
      <c r="AJ15" s="143">
        <v>2</v>
      </c>
      <c r="AK15" s="143">
        <v>2</v>
      </c>
      <c r="AL15" s="143">
        <v>2</v>
      </c>
      <c r="AM15" s="88">
        <v>3</v>
      </c>
      <c r="AN15" s="88">
        <v>3</v>
      </c>
      <c r="AO15" s="88">
        <v>3</v>
      </c>
      <c r="AP15" s="88">
        <v>3</v>
      </c>
      <c r="AQ15" s="88">
        <v>3</v>
      </c>
      <c r="AR15" s="88">
        <v>4</v>
      </c>
      <c r="AS15" s="133"/>
      <c r="AT15" s="132"/>
      <c r="AU15" s="103"/>
      <c r="AV15" s="71"/>
      <c r="AW15" s="71"/>
      <c r="AX15" s="71"/>
      <c r="AY15" s="71"/>
      <c r="AZ15" s="71"/>
      <c r="BA15" s="71"/>
      <c r="BB15" s="71"/>
      <c r="BC15" s="71"/>
      <c r="BD15" s="71"/>
      <c r="BE15" s="112">
        <f>SUM(E15:BD15)</f>
        <v>117</v>
      </c>
      <c r="BF15" s="25"/>
    </row>
    <row r="16" spans="1:58" s="23" customFormat="1" ht="15" customHeight="1">
      <c r="A16" s="399"/>
      <c r="B16" s="347"/>
      <c r="C16" s="350"/>
      <c r="D16" s="113" t="s">
        <v>53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1"/>
      <c r="W16" s="7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3"/>
      <c r="AO16" s="13"/>
      <c r="AP16" s="13"/>
      <c r="AQ16" s="13"/>
      <c r="AR16" s="13"/>
      <c r="AS16" s="133"/>
      <c r="AT16" s="133"/>
      <c r="AU16" s="103"/>
      <c r="AV16" s="71"/>
      <c r="AW16" s="71"/>
      <c r="AX16" s="71"/>
      <c r="AY16" s="71"/>
      <c r="AZ16" s="71"/>
      <c r="BA16" s="71"/>
      <c r="BB16" s="71"/>
      <c r="BC16" s="71"/>
      <c r="BD16" s="71"/>
      <c r="BE16" s="112"/>
      <c r="BF16" s="25"/>
    </row>
    <row r="17" spans="1:58" s="23" customFormat="1" ht="15" customHeight="1">
      <c r="A17" s="399"/>
      <c r="B17" s="346" t="s">
        <v>117</v>
      </c>
      <c r="C17" s="344" t="s">
        <v>206</v>
      </c>
      <c r="D17" s="113" t="s">
        <v>54</v>
      </c>
      <c r="E17" s="13">
        <v>4</v>
      </c>
      <c r="F17" s="13">
        <v>4</v>
      </c>
      <c r="G17" s="13">
        <v>4</v>
      </c>
      <c r="H17" s="13">
        <v>4</v>
      </c>
      <c r="I17" s="13">
        <v>4</v>
      </c>
      <c r="J17" s="13">
        <v>4</v>
      </c>
      <c r="K17" s="13">
        <v>4</v>
      </c>
      <c r="L17" s="13">
        <v>4</v>
      </c>
      <c r="M17" s="13">
        <v>4</v>
      </c>
      <c r="N17" s="13">
        <v>4</v>
      </c>
      <c r="O17" s="13">
        <v>4</v>
      </c>
      <c r="P17" s="13">
        <v>4</v>
      </c>
      <c r="Q17" s="13">
        <v>4</v>
      </c>
      <c r="R17" s="13">
        <v>4</v>
      </c>
      <c r="S17" s="13">
        <v>4</v>
      </c>
      <c r="T17" s="13">
        <v>4</v>
      </c>
      <c r="U17" s="13">
        <v>4</v>
      </c>
      <c r="V17" s="71"/>
      <c r="W17" s="71"/>
      <c r="X17" s="13">
        <v>4</v>
      </c>
      <c r="Y17" s="13">
        <v>4</v>
      </c>
      <c r="Z17" s="13">
        <v>4</v>
      </c>
      <c r="AA17" s="13">
        <v>4</v>
      </c>
      <c r="AB17" s="13">
        <v>4</v>
      </c>
      <c r="AC17" s="13">
        <v>4</v>
      </c>
      <c r="AD17" s="13">
        <v>4</v>
      </c>
      <c r="AE17" s="13">
        <v>4</v>
      </c>
      <c r="AF17" s="13">
        <v>4</v>
      </c>
      <c r="AG17" s="13">
        <v>4</v>
      </c>
      <c r="AH17" s="13">
        <v>4</v>
      </c>
      <c r="AI17" s="13">
        <v>4</v>
      </c>
      <c r="AJ17" s="13">
        <v>4</v>
      </c>
      <c r="AK17" s="13">
        <v>4</v>
      </c>
      <c r="AL17" s="13">
        <v>4</v>
      </c>
      <c r="AM17" s="13">
        <v>4</v>
      </c>
      <c r="AN17" s="13">
        <v>4</v>
      </c>
      <c r="AO17" s="13">
        <v>4</v>
      </c>
      <c r="AP17" s="13">
        <v>4</v>
      </c>
      <c r="AQ17" s="13">
        <v>4</v>
      </c>
      <c r="AR17" s="13">
        <v>4</v>
      </c>
      <c r="AS17" s="133"/>
      <c r="AT17" s="133"/>
      <c r="AU17" s="103"/>
      <c r="AV17" s="71"/>
      <c r="AW17" s="71"/>
      <c r="AX17" s="71"/>
      <c r="AY17" s="71"/>
      <c r="AZ17" s="71"/>
      <c r="BA17" s="71"/>
      <c r="BB17" s="71"/>
      <c r="BC17" s="71"/>
      <c r="BD17" s="71"/>
      <c r="BE17" s="112">
        <f>SUM(E17:BD17)</f>
        <v>152</v>
      </c>
      <c r="BF17" s="25"/>
    </row>
    <row r="18" spans="1:58" s="23" customFormat="1" ht="15" customHeight="1">
      <c r="A18" s="399"/>
      <c r="B18" s="347"/>
      <c r="C18" s="350"/>
      <c r="D18" s="113" t="s">
        <v>53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71"/>
      <c r="W18" s="7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3"/>
      <c r="AO18" s="13"/>
      <c r="AP18" s="13"/>
      <c r="AQ18" s="13"/>
      <c r="AR18" s="13"/>
      <c r="AS18" s="133"/>
      <c r="AT18" s="133"/>
      <c r="AU18" s="103"/>
      <c r="AV18" s="71"/>
      <c r="AW18" s="71"/>
      <c r="AX18" s="71"/>
      <c r="AY18" s="71"/>
      <c r="AZ18" s="71"/>
      <c r="BA18" s="71"/>
      <c r="BB18" s="71"/>
      <c r="BC18" s="71"/>
      <c r="BD18" s="71"/>
      <c r="BE18" s="112"/>
      <c r="BF18" s="25"/>
    </row>
    <row r="19" spans="1:58" s="23" customFormat="1" ht="15" customHeight="1">
      <c r="A19" s="399"/>
      <c r="B19" s="346" t="s">
        <v>118</v>
      </c>
      <c r="C19" s="371" t="s">
        <v>3</v>
      </c>
      <c r="D19" s="55" t="s">
        <v>54</v>
      </c>
      <c r="E19" s="13">
        <v>4</v>
      </c>
      <c r="F19" s="13">
        <v>4</v>
      </c>
      <c r="G19" s="13">
        <v>4</v>
      </c>
      <c r="H19" s="13">
        <v>4</v>
      </c>
      <c r="I19" s="13">
        <v>4</v>
      </c>
      <c r="J19" s="13">
        <v>4</v>
      </c>
      <c r="K19" s="13">
        <v>4</v>
      </c>
      <c r="L19" s="13">
        <v>4</v>
      </c>
      <c r="M19" s="13">
        <v>4</v>
      </c>
      <c r="N19" s="13">
        <v>4</v>
      </c>
      <c r="O19" s="13">
        <v>4</v>
      </c>
      <c r="P19" s="13">
        <v>4</v>
      </c>
      <c r="Q19" s="13">
        <v>4</v>
      </c>
      <c r="R19" s="13">
        <v>4</v>
      </c>
      <c r="S19" s="13">
        <v>4</v>
      </c>
      <c r="T19" s="13">
        <v>4</v>
      </c>
      <c r="U19" s="13">
        <v>4</v>
      </c>
      <c r="V19" s="146"/>
      <c r="W19" s="146"/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88">
        <v>3</v>
      </c>
      <c r="AN19" s="88">
        <v>3</v>
      </c>
      <c r="AO19" s="88">
        <v>3</v>
      </c>
      <c r="AP19" s="88">
        <v>3</v>
      </c>
      <c r="AQ19" s="88">
        <v>3</v>
      </c>
      <c r="AR19" s="88">
        <v>4</v>
      </c>
      <c r="AS19" s="133"/>
      <c r="AT19" s="133"/>
      <c r="AU19" s="103"/>
      <c r="AV19" s="146"/>
      <c r="AW19" s="146"/>
      <c r="AX19" s="146"/>
      <c r="AY19" s="146"/>
      <c r="AZ19" s="146"/>
      <c r="BA19" s="146"/>
      <c r="BB19" s="146"/>
      <c r="BC19" s="146"/>
      <c r="BD19" s="48"/>
      <c r="BE19" s="112">
        <f>SUM(E19:BD19)</f>
        <v>117</v>
      </c>
      <c r="BF19" s="25"/>
    </row>
    <row r="20" spans="1:58" s="23" customFormat="1" ht="15" customHeight="1">
      <c r="A20" s="399"/>
      <c r="B20" s="347"/>
      <c r="C20" s="372"/>
      <c r="D20" s="55" t="s">
        <v>53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6"/>
      <c r="W20" s="146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3"/>
      <c r="AT20" s="133"/>
      <c r="AU20" s="103"/>
      <c r="AV20" s="146"/>
      <c r="AW20" s="146"/>
      <c r="AX20" s="146"/>
      <c r="AY20" s="146"/>
      <c r="AZ20" s="146"/>
      <c r="BA20" s="146"/>
      <c r="BB20" s="146"/>
      <c r="BC20" s="146"/>
      <c r="BD20" s="48"/>
      <c r="BE20" s="112"/>
      <c r="BF20" s="25"/>
    </row>
    <row r="21" spans="1:58" s="23" customFormat="1" ht="15" customHeight="1">
      <c r="A21" s="399"/>
      <c r="B21" s="346" t="s">
        <v>151</v>
      </c>
      <c r="C21" s="405" t="s">
        <v>4</v>
      </c>
      <c r="D21" s="113" t="s">
        <v>54</v>
      </c>
      <c r="E21" s="143">
        <v>2</v>
      </c>
      <c r="F21" s="143">
        <v>2</v>
      </c>
      <c r="G21" s="143">
        <v>2</v>
      </c>
      <c r="H21" s="143">
        <v>2</v>
      </c>
      <c r="I21" s="143">
        <v>2</v>
      </c>
      <c r="J21" s="143">
        <v>2</v>
      </c>
      <c r="K21" s="143">
        <v>2</v>
      </c>
      <c r="L21" s="143">
        <v>2</v>
      </c>
      <c r="M21" s="143">
        <v>2</v>
      </c>
      <c r="N21" s="143">
        <v>2</v>
      </c>
      <c r="O21" s="143">
        <v>2</v>
      </c>
      <c r="P21" s="143">
        <v>2</v>
      </c>
      <c r="Q21" s="143">
        <v>2</v>
      </c>
      <c r="R21" s="143">
        <v>2</v>
      </c>
      <c r="S21" s="143">
        <v>2</v>
      </c>
      <c r="T21" s="143">
        <v>2</v>
      </c>
      <c r="U21" s="143">
        <v>2</v>
      </c>
      <c r="V21" s="146"/>
      <c r="W21" s="146"/>
      <c r="X21" s="143">
        <v>2</v>
      </c>
      <c r="Y21" s="143">
        <v>2</v>
      </c>
      <c r="Z21" s="143">
        <v>2</v>
      </c>
      <c r="AA21" s="143">
        <v>2</v>
      </c>
      <c r="AB21" s="143">
        <v>2</v>
      </c>
      <c r="AC21" s="143">
        <v>2</v>
      </c>
      <c r="AD21" s="143">
        <v>2</v>
      </c>
      <c r="AE21" s="143">
        <v>2</v>
      </c>
      <c r="AF21" s="143">
        <v>2</v>
      </c>
      <c r="AG21" s="143">
        <v>2</v>
      </c>
      <c r="AH21" s="143">
        <v>2</v>
      </c>
      <c r="AI21" s="143">
        <v>2</v>
      </c>
      <c r="AJ21" s="143">
        <v>2</v>
      </c>
      <c r="AK21" s="143">
        <v>2</v>
      </c>
      <c r="AL21" s="143">
        <v>2</v>
      </c>
      <c r="AM21" s="143">
        <v>2</v>
      </c>
      <c r="AN21" s="143">
        <v>2</v>
      </c>
      <c r="AO21" s="143">
        <v>2</v>
      </c>
      <c r="AP21" s="143">
        <v>2</v>
      </c>
      <c r="AQ21" s="143">
        <v>2</v>
      </c>
      <c r="AR21" s="143">
        <v>2</v>
      </c>
      <c r="AS21" s="133"/>
      <c r="AT21" s="133"/>
      <c r="AU21" s="103"/>
      <c r="AV21" s="146"/>
      <c r="AW21" s="146"/>
      <c r="AX21" s="146"/>
      <c r="AY21" s="146"/>
      <c r="AZ21" s="146"/>
      <c r="BA21" s="146"/>
      <c r="BB21" s="146"/>
      <c r="BC21" s="146"/>
      <c r="BD21" s="146"/>
      <c r="BE21" s="112">
        <f>SUM(E21:BD21)</f>
        <v>76</v>
      </c>
      <c r="BF21" s="25"/>
    </row>
    <row r="22" spans="1:58" s="23" customFormat="1" ht="15" customHeight="1">
      <c r="A22" s="399"/>
      <c r="B22" s="347"/>
      <c r="C22" s="406"/>
      <c r="D22" s="113" t="s">
        <v>53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6"/>
      <c r="W22" s="146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33"/>
      <c r="AT22" s="133"/>
      <c r="AU22" s="103"/>
      <c r="AV22" s="146"/>
      <c r="AW22" s="146"/>
      <c r="AX22" s="146"/>
      <c r="AY22" s="146"/>
      <c r="AZ22" s="146"/>
      <c r="BA22" s="146"/>
      <c r="BB22" s="146"/>
      <c r="BC22" s="146"/>
      <c r="BD22" s="146"/>
      <c r="BE22" s="112"/>
      <c r="BF22" s="25"/>
    </row>
    <row r="23" spans="1:58" s="23" customFormat="1" ht="15" customHeight="1">
      <c r="A23" s="399"/>
      <c r="B23" s="346" t="s">
        <v>152</v>
      </c>
      <c r="C23" s="366" t="s">
        <v>5</v>
      </c>
      <c r="D23" s="113" t="s">
        <v>54</v>
      </c>
      <c r="E23" s="143">
        <v>2</v>
      </c>
      <c r="F23" s="143">
        <v>2</v>
      </c>
      <c r="G23" s="143">
        <v>2</v>
      </c>
      <c r="H23" s="143">
        <v>2</v>
      </c>
      <c r="I23" s="143">
        <v>2</v>
      </c>
      <c r="J23" s="143">
        <v>2</v>
      </c>
      <c r="K23" s="143">
        <v>2</v>
      </c>
      <c r="L23" s="143">
        <v>2</v>
      </c>
      <c r="M23" s="143">
        <v>2</v>
      </c>
      <c r="N23" s="143">
        <v>2</v>
      </c>
      <c r="O23" s="143">
        <v>2</v>
      </c>
      <c r="P23" s="143">
        <v>2</v>
      </c>
      <c r="Q23" s="143">
        <v>2</v>
      </c>
      <c r="R23" s="143">
        <v>2</v>
      </c>
      <c r="S23" s="143">
        <v>2</v>
      </c>
      <c r="T23" s="143">
        <v>2</v>
      </c>
      <c r="U23" s="143">
        <v>2</v>
      </c>
      <c r="V23" s="146"/>
      <c r="W23" s="146"/>
      <c r="X23" s="143">
        <v>2</v>
      </c>
      <c r="Y23" s="143">
        <v>2</v>
      </c>
      <c r="Z23" s="143">
        <v>2</v>
      </c>
      <c r="AA23" s="143">
        <v>2</v>
      </c>
      <c r="AB23" s="143">
        <v>2</v>
      </c>
      <c r="AC23" s="143">
        <v>2</v>
      </c>
      <c r="AD23" s="143">
        <v>2</v>
      </c>
      <c r="AE23" s="143">
        <v>2</v>
      </c>
      <c r="AF23" s="143">
        <v>2</v>
      </c>
      <c r="AG23" s="143">
        <v>2</v>
      </c>
      <c r="AH23" s="143">
        <v>2</v>
      </c>
      <c r="AI23" s="143">
        <v>2</v>
      </c>
      <c r="AJ23" s="143">
        <v>2</v>
      </c>
      <c r="AK23" s="143">
        <v>2</v>
      </c>
      <c r="AL23" s="143">
        <v>2</v>
      </c>
      <c r="AM23" s="88">
        <v>1</v>
      </c>
      <c r="AN23" s="88">
        <v>1</v>
      </c>
      <c r="AO23" s="88">
        <v>1</v>
      </c>
      <c r="AP23" s="88">
        <v>1</v>
      </c>
      <c r="AQ23" s="88">
        <v>1</v>
      </c>
      <c r="AR23" s="88">
        <v>1</v>
      </c>
      <c r="AS23" s="133"/>
      <c r="AT23" s="133"/>
      <c r="AU23" s="103"/>
      <c r="AV23" s="146"/>
      <c r="AW23" s="146"/>
      <c r="AX23" s="146"/>
      <c r="AY23" s="146"/>
      <c r="AZ23" s="146"/>
      <c r="BA23" s="146"/>
      <c r="BB23" s="146"/>
      <c r="BC23" s="146"/>
      <c r="BD23" s="146"/>
      <c r="BE23" s="112">
        <f>SUM(E23:BD23)</f>
        <v>70</v>
      </c>
      <c r="BF23" s="25"/>
    </row>
    <row r="24" spans="1:58" s="23" customFormat="1" ht="15" customHeight="1">
      <c r="A24" s="399"/>
      <c r="B24" s="347"/>
      <c r="C24" s="367"/>
      <c r="D24" s="113" t="s">
        <v>53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6"/>
      <c r="W24" s="146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33"/>
      <c r="AT24" s="133"/>
      <c r="AU24" s="103"/>
      <c r="AV24" s="146"/>
      <c r="AW24" s="146"/>
      <c r="AX24" s="146"/>
      <c r="AY24" s="146"/>
      <c r="AZ24" s="146"/>
      <c r="BA24" s="146"/>
      <c r="BB24" s="146"/>
      <c r="BC24" s="146"/>
      <c r="BD24" s="146"/>
      <c r="BE24" s="111"/>
      <c r="BF24" s="25"/>
    </row>
    <row r="25" spans="1:58" s="23" customFormat="1" ht="15" customHeight="1">
      <c r="A25" s="399"/>
      <c r="B25" s="351" t="s">
        <v>114</v>
      </c>
      <c r="C25" s="353" t="s">
        <v>153</v>
      </c>
      <c r="D25" s="115" t="s">
        <v>54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6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133"/>
      <c r="AT25" s="134"/>
      <c r="AU25" s="114"/>
      <c r="AV25" s="66"/>
      <c r="AW25" s="66"/>
      <c r="AX25" s="66"/>
      <c r="AY25" s="66"/>
      <c r="AZ25" s="66"/>
      <c r="BA25" s="66"/>
      <c r="BB25" s="66"/>
      <c r="BC25" s="66"/>
      <c r="BD25" s="66"/>
      <c r="BE25" s="111"/>
      <c r="BF25" s="25"/>
    </row>
    <row r="26" spans="1:58" s="23" customFormat="1" ht="15" customHeight="1">
      <c r="A26" s="399"/>
      <c r="B26" s="352"/>
      <c r="C26" s="354"/>
      <c r="D26" s="115" t="s">
        <v>53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133"/>
      <c r="AT26" s="134"/>
      <c r="AU26" s="114"/>
      <c r="AV26" s="66"/>
      <c r="AW26" s="66"/>
      <c r="AX26" s="66"/>
      <c r="AY26" s="66"/>
      <c r="AZ26" s="66"/>
      <c r="BA26" s="66"/>
      <c r="BB26" s="66"/>
      <c r="BC26" s="66"/>
      <c r="BD26" s="66"/>
      <c r="BE26" s="111"/>
      <c r="BF26" s="25"/>
    </row>
    <row r="27" spans="1:58" s="23" customFormat="1" ht="15" customHeight="1">
      <c r="A27" s="399"/>
      <c r="B27" s="346" t="s">
        <v>119</v>
      </c>
      <c r="C27" s="344" t="s">
        <v>147</v>
      </c>
      <c r="D27" s="113" t="s">
        <v>54</v>
      </c>
      <c r="E27" s="13">
        <v>3</v>
      </c>
      <c r="F27" s="13">
        <v>3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>
        <v>3</v>
      </c>
      <c r="S27" s="13">
        <v>3</v>
      </c>
      <c r="T27" s="13">
        <v>3</v>
      </c>
      <c r="U27" s="13">
        <v>3</v>
      </c>
      <c r="V27" s="71"/>
      <c r="W27" s="71"/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88">
        <v>3</v>
      </c>
      <c r="AN27" s="88">
        <v>3</v>
      </c>
      <c r="AO27" s="88">
        <v>3</v>
      </c>
      <c r="AP27" s="88">
        <v>3</v>
      </c>
      <c r="AQ27" s="88">
        <v>3</v>
      </c>
      <c r="AR27" s="88">
        <v>4</v>
      </c>
      <c r="AS27" s="133"/>
      <c r="AT27" s="133"/>
      <c r="AU27" s="103"/>
      <c r="AV27" s="71"/>
      <c r="AW27" s="71"/>
      <c r="AX27" s="71"/>
      <c r="AY27" s="71"/>
      <c r="AZ27" s="71"/>
      <c r="BA27" s="71"/>
      <c r="BB27" s="71"/>
      <c r="BC27" s="71"/>
      <c r="BD27" s="71"/>
      <c r="BE27" s="112">
        <f>SUM(E27:BD27)</f>
        <v>100</v>
      </c>
      <c r="BF27" s="25"/>
    </row>
    <row r="28" spans="1:58" s="23" customFormat="1" ht="15" customHeight="1">
      <c r="A28" s="399"/>
      <c r="B28" s="347"/>
      <c r="C28" s="350"/>
      <c r="D28" s="113" t="s">
        <v>53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1"/>
      <c r="W28" s="71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55"/>
      <c r="AN28" s="55"/>
      <c r="AO28" s="55"/>
      <c r="AP28" s="55"/>
      <c r="AQ28" s="55"/>
      <c r="AR28" s="55"/>
      <c r="AS28" s="133"/>
      <c r="AT28" s="133"/>
      <c r="AU28" s="103"/>
      <c r="AV28" s="71"/>
      <c r="AW28" s="71"/>
      <c r="AX28" s="71"/>
      <c r="AY28" s="71"/>
      <c r="AZ28" s="71"/>
      <c r="BA28" s="71"/>
      <c r="BB28" s="71"/>
      <c r="BC28" s="71"/>
      <c r="BD28" s="71"/>
      <c r="BE28" s="112"/>
      <c r="BF28" s="25"/>
    </row>
    <row r="29" spans="1:58" s="23" customFormat="1" ht="15" customHeight="1">
      <c r="A29" s="399"/>
      <c r="B29" s="370" t="s">
        <v>121</v>
      </c>
      <c r="C29" s="371" t="s">
        <v>181</v>
      </c>
      <c r="D29" s="55" t="s">
        <v>54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13">
        <v>3</v>
      </c>
      <c r="N29" s="13">
        <v>3</v>
      </c>
      <c r="O29" s="13">
        <v>3</v>
      </c>
      <c r="P29" s="13">
        <v>3</v>
      </c>
      <c r="Q29" s="13">
        <v>3</v>
      </c>
      <c r="R29" s="13">
        <v>3</v>
      </c>
      <c r="S29" s="13">
        <v>3</v>
      </c>
      <c r="T29" s="13">
        <v>3</v>
      </c>
      <c r="U29" s="13">
        <v>3</v>
      </c>
      <c r="V29" s="146"/>
      <c r="W29" s="146"/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88">
        <v>2</v>
      </c>
      <c r="AN29" s="88">
        <v>2</v>
      </c>
      <c r="AO29" s="88">
        <v>2</v>
      </c>
      <c r="AP29" s="88">
        <v>2</v>
      </c>
      <c r="AQ29" s="88">
        <v>2</v>
      </c>
      <c r="AR29" s="88">
        <v>2</v>
      </c>
      <c r="AS29" s="133"/>
      <c r="AT29" s="133"/>
      <c r="AU29" s="103"/>
      <c r="AV29" s="146"/>
      <c r="AW29" s="146"/>
      <c r="AX29" s="146"/>
      <c r="AY29" s="146"/>
      <c r="AZ29" s="146"/>
      <c r="BA29" s="146"/>
      <c r="BB29" s="146"/>
      <c r="BC29" s="146"/>
      <c r="BD29" s="48"/>
      <c r="BE29" s="112">
        <f>SUM(E29:BD29)</f>
        <v>78</v>
      </c>
      <c r="BF29" s="25"/>
    </row>
    <row r="30" spans="1:58" s="23" customFormat="1" ht="15" customHeight="1">
      <c r="A30" s="399"/>
      <c r="B30" s="370"/>
      <c r="C30" s="372"/>
      <c r="D30" s="55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46"/>
      <c r="W30" s="14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8"/>
      <c r="AN30" s="8"/>
      <c r="AO30" s="8"/>
      <c r="AP30" s="8"/>
      <c r="AQ30" s="8"/>
      <c r="AR30" s="8"/>
      <c r="AS30" s="133"/>
      <c r="AT30" s="133"/>
      <c r="AU30" s="103"/>
      <c r="AV30" s="146"/>
      <c r="AW30" s="146"/>
      <c r="AX30" s="146"/>
      <c r="AY30" s="146"/>
      <c r="AZ30" s="146"/>
      <c r="BA30" s="146"/>
      <c r="BB30" s="146"/>
      <c r="BC30" s="146"/>
      <c r="BD30" s="48"/>
      <c r="BE30" s="112"/>
      <c r="BF30" s="25"/>
    </row>
    <row r="31" spans="1:58" s="23" customFormat="1" ht="15" customHeight="1">
      <c r="A31" s="399"/>
      <c r="B31" s="370" t="s">
        <v>180</v>
      </c>
      <c r="C31" s="371" t="s">
        <v>189</v>
      </c>
      <c r="D31" s="55" t="s">
        <v>54</v>
      </c>
      <c r="E31" s="8">
        <v>2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2</v>
      </c>
      <c r="M31" s="8">
        <v>2</v>
      </c>
      <c r="N31" s="8">
        <v>2</v>
      </c>
      <c r="O31" s="8">
        <v>2</v>
      </c>
      <c r="P31" s="8">
        <v>2</v>
      </c>
      <c r="Q31" s="8">
        <v>2</v>
      </c>
      <c r="R31" s="8">
        <v>2</v>
      </c>
      <c r="S31" s="8">
        <v>2</v>
      </c>
      <c r="T31" s="8">
        <v>2</v>
      </c>
      <c r="U31" s="8">
        <v>2</v>
      </c>
      <c r="V31" s="146"/>
      <c r="W31" s="146"/>
      <c r="X31" s="13">
        <v>2</v>
      </c>
      <c r="Y31" s="13">
        <v>2</v>
      </c>
      <c r="Z31" s="13">
        <v>2</v>
      </c>
      <c r="AA31" s="13">
        <v>2</v>
      </c>
      <c r="AB31" s="13">
        <v>2</v>
      </c>
      <c r="AC31" s="13">
        <v>2</v>
      </c>
      <c r="AD31" s="13">
        <v>2</v>
      </c>
      <c r="AE31" s="13">
        <v>2</v>
      </c>
      <c r="AF31" s="13">
        <v>2</v>
      </c>
      <c r="AG31" s="13">
        <v>2</v>
      </c>
      <c r="AH31" s="13">
        <v>2</v>
      </c>
      <c r="AI31" s="13">
        <v>2</v>
      </c>
      <c r="AJ31" s="13">
        <v>2</v>
      </c>
      <c r="AK31" s="13">
        <v>2</v>
      </c>
      <c r="AL31" s="13">
        <v>2</v>
      </c>
      <c r="AM31" s="88">
        <v>4</v>
      </c>
      <c r="AN31" s="88">
        <v>4</v>
      </c>
      <c r="AO31" s="88">
        <v>4</v>
      </c>
      <c r="AP31" s="88">
        <v>4</v>
      </c>
      <c r="AQ31" s="88">
        <v>4</v>
      </c>
      <c r="AR31" s="88">
        <v>1</v>
      </c>
      <c r="AS31" s="133"/>
      <c r="AT31" s="133"/>
      <c r="AU31" s="103"/>
      <c r="AV31" s="146"/>
      <c r="AW31" s="146"/>
      <c r="AX31" s="146"/>
      <c r="AY31" s="146"/>
      <c r="AZ31" s="146"/>
      <c r="BA31" s="146"/>
      <c r="BB31" s="146"/>
      <c r="BC31" s="146"/>
      <c r="BD31" s="48"/>
      <c r="BE31" s="112">
        <f>SUM(E31:BD31)</f>
        <v>85</v>
      </c>
      <c r="BF31" s="25"/>
    </row>
    <row r="32" spans="1:58" s="23" customFormat="1" ht="15" customHeight="1">
      <c r="A32" s="399"/>
      <c r="B32" s="370"/>
      <c r="C32" s="372"/>
      <c r="D32" s="55" t="s">
        <v>53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46"/>
      <c r="W32" s="14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8"/>
      <c r="AN32" s="8"/>
      <c r="AO32" s="8"/>
      <c r="AP32" s="8"/>
      <c r="AQ32" s="8"/>
      <c r="AR32" s="8"/>
      <c r="AS32" s="133"/>
      <c r="AT32" s="133"/>
      <c r="AU32" s="103"/>
      <c r="AV32" s="146"/>
      <c r="AW32" s="146"/>
      <c r="AX32" s="146"/>
      <c r="AY32" s="146"/>
      <c r="AZ32" s="146"/>
      <c r="BA32" s="146"/>
      <c r="BB32" s="146"/>
      <c r="BC32" s="146"/>
      <c r="BD32" s="48"/>
      <c r="BE32" s="112"/>
      <c r="BF32" s="25"/>
    </row>
    <row r="33" spans="1:58" s="23" customFormat="1" ht="15" customHeight="1">
      <c r="A33" s="399"/>
      <c r="B33" s="346" t="s">
        <v>149</v>
      </c>
      <c r="C33" s="336" t="s">
        <v>144</v>
      </c>
      <c r="D33" s="113" t="s">
        <v>54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6"/>
      <c r="T33" s="8"/>
      <c r="U33" s="8"/>
      <c r="V33" s="71"/>
      <c r="W33" s="71"/>
      <c r="X33" s="13">
        <v>2</v>
      </c>
      <c r="Y33" s="13">
        <v>2</v>
      </c>
      <c r="Z33" s="13">
        <v>2</v>
      </c>
      <c r="AA33" s="13">
        <v>2</v>
      </c>
      <c r="AB33" s="13">
        <v>2</v>
      </c>
      <c r="AC33" s="13">
        <v>2</v>
      </c>
      <c r="AD33" s="13">
        <v>2</v>
      </c>
      <c r="AE33" s="13">
        <v>2</v>
      </c>
      <c r="AF33" s="13">
        <v>2</v>
      </c>
      <c r="AG33" s="13">
        <v>2</v>
      </c>
      <c r="AH33" s="13">
        <v>2</v>
      </c>
      <c r="AI33" s="13">
        <v>2</v>
      </c>
      <c r="AJ33" s="13">
        <v>2</v>
      </c>
      <c r="AK33" s="13">
        <v>2</v>
      </c>
      <c r="AL33" s="13">
        <v>2</v>
      </c>
      <c r="AM33" s="12"/>
      <c r="AN33" s="12"/>
      <c r="AO33" s="12"/>
      <c r="AP33" s="12"/>
      <c r="AQ33" s="12"/>
      <c r="AR33" s="12"/>
      <c r="AS33" s="132"/>
      <c r="AT33" s="184"/>
      <c r="AU33" s="85"/>
      <c r="AV33" s="116"/>
      <c r="AW33" s="116"/>
      <c r="AX33" s="116"/>
      <c r="AY33" s="116"/>
      <c r="AZ33" s="116"/>
      <c r="BA33" s="116"/>
      <c r="BB33" s="116"/>
      <c r="BC33" s="116"/>
      <c r="BD33" s="116"/>
      <c r="BE33" s="112">
        <f>SUM(E33:BD33)</f>
        <v>30</v>
      </c>
      <c r="BF33" s="25"/>
    </row>
    <row r="34" spans="1:58" s="23" customFormat="1" ht="15" customHeight="1">
      <c r="A34" s="399"/>
      <c r="B34" s="389"/>
      <c r="C34" s="337"/>
      <c r="D34" s="113" t="s">
        <v>53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6"/>
      <c r="T34" s="8"/>
      <c r="U34" s="8"/>
      <c r="V34" s="71"/>
      <c r="W34" s="71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2"/>
      <c r="AN34" s="179"/>
      <c r="AO34" s="12"/>
      <c r="AP34" s="12"/>
      <c r="AQ34" s="12"/>
      <c r="AR34" s="12"/>
      <c r="AS34" s="132"/>
      <c r="AT34" s="184"/>
      <c r="AU34" s="85"/>
      <c r="AV34" s="116"/>
      <c r="AW34" s="116"/>
      <c r="AX34" s="116"/>
      <c r="AY34" s="116"/>
      <c r="AZ34" s="116"/>
      <c r="BA34" s="116"/>
      <c r="BB34" s="116"/>
      <c r="BC34" s="116"/>
      <c r="BD34" s="116"/>
      <c r="BE34" s="112"/>
      <c r="BF34" s="25"/>
    </row>
    <row r="35" spans="1:58" s="23" customFormat="1" ht="15" customHeight="1">
      <c r="A35" s="399"/>
      <c r="B35" s="389"/>
      <c r="C35" s="336" t="s">
        <v>145</v>
      </c>
      <c r="D35" s="113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76"/>
      <c r="T35" s="46"/>
      <c r="U35" s="46"/>
      <c r="V35" s="71"/>
      <c r="W35" s="71"/>
      <c r="X35" s="143">
        <v>2</v>
      </c>
      <c r="Y35" s="143">
        <v>2</v>
      </c>
      <c r="Z35" s="143">
        <v>2</v>
      </c>
      <c r="AA35" s="143">
        <v>2</v>
      </c>
      <c r="AB35" s="143">
        <v>2</v>
      </c>
      <c r="AC35" s="143">
        <v>2</v>
      </c>
      <c r="AD35" s="143">
        <v>2</v>
      </c>
      <c r="AE35" s="143">
        <v>2</v>
      </c>
      <c r="AF35" s="143">
        <v>2</v>
      </c>
      <c r="AG35" s="143">
        <v>2</v>
      </c>
      <c r="AH35" s="143">
        <v>2</v>
      </c>
      <c r="AI35" s="143">
        <v>2</v>
      </c>
      <c r="AJ35" s="143">
        <v>2</v>
      </c>
      <c r="AK35" s="143">
        <v>2</v>
      </c>
      <c r="AL35" s="143">
        <v>2</v>
      </c>
      <c r="AM35" s="179"/>
      <c r="AN35" s="179"/>
      <c r="AO35" s="179"/>
      <c r="AP35" s="179"/>
      <c r="AQ35" s="179"/>
      <c r="AR35" s="179"/>
      <c r="AS35" s="132"/>
      <c r="AT35" s="184"/>
      <c r="AU35" s="85"/>
      <c r="AV35" s="116"/>
      <c r="AW35" s="116"/>
      <c r="AX35" s="116"/>
      <c r="AY35" s="116"/>
      <c r="AZ35" s="116"/>
      <c r="BA35" s="116"/>
      <c r="BB35" s="116"/>
      <c r="BC35" s="116"/>
      <c r="BD35" s="116"/>
      <c r="BE35" s="112">
        <f>SUM(E35:BD35)</f>
        <v>30</v>
      </c>
      <c r="BF35" s="25"/>
    </row>
    <row r="36" spans="1:58" s="23" customFormat="1" ht="15" customHeight="1">
      <c r="A36" s="399"/>
      <c r="B36" s="389"/>
      <c r="C36" s="337"/>
      <c r="D36" s="113" t="s">
        <v>53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176"/>
      <c r="T36" s="46"/>
      <c r="U36" s="46"/>
      <c r="V36" s="71"/>
      <c r="W36" s="71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79"/>
      <c r="AN36" s="179"/>
      <c r="AO36" s="179"/>
      <c r="AP36" s="179"/>
      <c r="AQ36" s="179"/>
      <c r="AR36" s="179"/>
      <c r="AS36" s="132"/>
      <c r="AT36" s="184"/>
      <c r="AU36" s="85"/>
      <c r="AV36" s="116"/>
      <c r="AW36" s="116"/>
      <c r="AX36" s="116"/>
      <c r="AY36" s="116"/>
      <c r="AZ36" s="116"/>
      <c r="BA36" s="116"/>
      <c r="BB36" s="116"/>
      <c r="BC36" s="116"/>
      <c r="BD36" s="116"/>
      <c r="BE36" s="112"/>
      <c r="BF36" s="25"/>
    </row>
    <row r="37" spans="1:58" s="23" customFormat="1" ht="15" customHeight="1">
      <c r="A37" s="399"/>
      <c r="B37" s="389"/>
      <c r="C37" s="336" t="s">
        <v>146</v>
      </c>
      <c r="D37" s="113" t="s">
        <v>54</v>
      </c>
      <c r="E37" s="143">
        <v>1</v>
      </c>
      <c r="F37" s="143">
        <v>1</v>
      </c>
      <c r="G37" s="143">
        <v>1</v>
      </c>
      <c r="H37" s="143">
        <v>1</v>
      </c>
      <c r="I37" s="143">
        <v>1</v>
      </c>
      <c r="J37" s="143">
        <v>1</v>
      </c>
      <c r="K37" s="143">
        <v>1</v>
      </c>
      <c r="L37" s="143">
        <v>1</v>
      </c>
      <c r="M37" s="143">
        <v>1</v>
      </c>
      <c r="N37" s="143">
        <v>1</v>
      </c>
      <c r="O37" s="143">
        <v>1</v>
      </c>
      <c r="P37" s="143">
        <v>1</v>
      </c>
      <c r="Q37" s="143">
        <v>1</v>
      </c>
      <c r="R37" s="143">
        <v>1</v>
      </c>
      <c r="S37" s="143">
        <v>1</v>
      </c>
      <c r="T37" s="143">
        <v>1</v>
      </c>
      <c r="U37" s="143">
        <v>1</v>
      </c>
      <c r="V37" s="71"/>
      <c r="W37" s="71"/>
      <c r="X37" s="143">
        <v>2</v>
      </c>
      <c r="Y37" s="143">
        <v>2</v>
      </c>
      <c r="Z37" s="143">
        <v>2</v>
      </c>
      <c r="AA37" s="143">
        <v>2</v>
      </c>
      <c r="AB37" s="143">
        <v>2</v>
      </c>
      <c r="AC37" s="143">
        <v>2</v>
      </c>
      <c r="AD37" s="143">
        <v>2</v>
      </c>
      <c r="AE37" s="143">
        <v>2</v>
      </c>
      <c r="AF37" s="143">
        <v>2</v>
      </c>
      <c r="AG37" s="143">
        <v>2</v>
      </c>
      <c r="AH37" s="143">
        <v>2</v>
      </c>
      <c r="AI37" s="143">
        <v>2</v>
      </c>
      <c r="AJ37" s="143">
        <v>2</v>
      </c>
      <c r="AK37" s="143">
        <v>2</v>
      </c>
      <c r="AL37" s="143">
        <v>3</v>
      </c>
      <c r="AM37" s="179"/>
      <c r="AN37" s="179"/>
      <c r="AO37" s="179"/>
      <c r="AP37" s="179"/>
      <c r="AQ37" s="179"/>
      <c r="AR37" s="179"/>
      <c r="AS37" s="132"/>
      <c r="AT37" s="184"/>
      <c r="AU37" s="85"/>
      <c r="AV37" s="116"/>
      <c r="AW37" s="116"/>
      <c r="AX37" s="116"/>
      <c r="AY37" s="116"/>
      <c r="AZ37" s="116"/>
      <c r="BA37" s="116"/>
      <c r="BB37" s="116"/>
      <c r="BC37" s="116"/>
      <c r="BD37" s="116"/>
      <c r="BE37" s="112">
        <f>SUM(E37:BD37)</f>
        <v>48</v>
      </c>
      <c r="BF37" s="25"/>
    </row>
    <row r="38" spans="1:58" s="23" customFormat="1" ht="15" customHeight="1">
      <c r="A38" s="399"/>
      <c r="B38" s="347"/>
      <c r="C38" s="337"/>
      <c r="D38" s="113" t="s">
        <v>53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71"/>
      <c r="W38" s="71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133"/>
      <c r="AT38" s="133"/>
      <c r="AU38" s="103"/>
      <c r="AV38" s="71"/>
      <c r="AW38" s="71"/>
      <c r="AX38" s="71"/>
      <c r="AY38" s="71"/>
      <c r="AZ38" s="71"/>
      <c r="BA38" s="71"/>
      <c r="BB38" s="71"/>
      <c r="BC38" s="71"/>
      <c r="BD38" s="71"/>
      <c r="BE38" s="112"/>
      <c r="BF38" s="25"/>
    </row>
    <row r="39" spans="1:58" s="23" customFormat="1" ht="15" customHeight="1">
      <c r="A39" s="399"/>
      <c r="B39" s="346" t="s">
        <v>148</v>
      </c>
      <c r="C39" s="344" t="s">
        <v>120</v>
      </c>
      <c r="D39" s="113" t="s">
        <v>54</v>
      </c>
      <c r="E39" s="13">
        <v>2</v>
      </c>
      <c r="F39" s="13">
        <v>2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>
        <v>2</v>
      </c>
      <c r="M39" s="13">
        <v>2</v>
      </c>
      <c r="N39" s="13">
        <v>2</v>
      </c>
      <c r="O39" s="13">
        <v>2</v>
      </c>
      <c r="P39" s="13">
        <v>2</v>
      </c>
      <c r="Q39" s="13">
        <v>2</v>
      </c>
      <c r="R39" s="13">
        <v>2</v>
      </c>
      <c r="S39" s="13">
        <v>2</v>
      </c>
      <c r="T39" s="13">
        <v>3</v>
      </c>
      <c r="U39" s="13">
        <v>3</v>
      </c>
      <c r="V39" s="146"/>
      <c r="W39" s="14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33"/>
      <c r="AT39" s="133"/>
      <c r="AU39" s="103"/>
      <c r="AV39" s="146"/>
      <c r="AW39" s="146"/>
      <c r="AX39" s="146"/>
      <c r="AY39" s="146"/>
      <c r="AZ39" s="146"/>
      <c r="BA39" s="146"/>
      <c r="BB39" s="146"/>
      <c r="BC39" s="146"/>
      <c r="BD39" s="146"/>
      <c r="BE39" s="112">
        <f>SUM(E39:BD39)</f>
        <v>36</v>
      </c>
      <c r="BF39" s="25"/>
    </row>
    <row r="40" spans="1:58" s="23" customFormat="1" ht="15" customHeight="1">
      <c r="A40" s="399"/>
      <c r="B40" s="347"/>
      <c r="C40" s="350"/>
      <c r="D40" s="113" t="s">
        <v>53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3"/>
      <c r="T40" s="13"/>
      <c r="U40" s="13"/>
      <c r="V40" s="146"/>
      <c r="W40" s="146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44"/>
      <c r="AO40" s="8"/>
      <c r="AP40" s="8"/>
      <c r="AQ40" s="8"/>
      <c r="AR40" s="8"/>
      <c r="AS40" s="133"/>
      <c r="AT40" s="133"/>
      <c r="AU40" s="103"/>
      <c r="AV40" s="146"/>
      <c r="AW40" s="146"/>
      <c r="AX40" s="146"/>
      <c r="AY40" s="146"/>
      <c r="AZ40" s="146"/>
      <c r="BA40" s="146"/>
      <c r="BB40" s="146"/>
      <c r="BC40" s="146"/>
      <c r="BD40" s="146"/>
      <c r="BE40" s="112"/>
      <c r="BF40" s="25"/>
    </row>
    <row r="41" spans="1:58" ht="15" customHeight="1">
      <c r="A41" s="399"/>
      <c r="B41" s="346" t="s">
        <v>150</v>
      </c>
      <c r="C41" s="336" t="s">
        <v>56</v>
      </c>
      <c r="D41" s="113" t="s">
        <v>54</v>
      </c>
      <c r="E41" s="13">
        <v>2</v>
      </c>
      <c r="F41" s="13">
        <v>2</v>
      </c>
      <c r="G41" s="13">
        <v>2</v>
      </c>
      <c r="H41" s="13">
        <v>2</v>
      </c>
      <c r="I41" s="13">
        <v>2</v>
      </c>
      <c r="J41" s="13">
        <v>2</v>
      </c>
      <c r="K41" s="13">
        <v>2</v>
      </c>
      <c r="L41" s="13">
        <v>2</v>
      </c>
      <c r="M41" s="13">
        <v>2</v>
      </c>
      <c r="N41" s="13">
        <v>2</v>
      </c>
      <c r="O41" s="13">
        <v>2</v>
      </c>
      <c r="P41" s="13">
        <v>2</v>
      </c>
      <c r="Q41" s="13">
        <v>2</v>
      </c>
      <c r="R41" s="13">
        <v>2</v>
      </c>
      <c r="S41" s="143">
        <v>2</v>
      </c>
      <c r="T41" s="13">
        <v>3</v>
      </c>
      <c r="U41" s="13">
        <v>3</v>
      </c>
      <c r="V41" s="146"/>
      <c r="W41" s="146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33"/>
      <c r="AT41" s="133"/>
      <c r="AU41" s="103"/>
      <c r="AV41" s="146"/>
      <c r="AW41" s="146"/>
      <c r="AX41" s="146"/>
      <c r="AY41" s="146"/>
      <c r="AZ41" s="146"/>
      <c r="BA41" s="146"/>
      <c r="BB41" s="146"/>
      <c r="BC41" s="146"/>
      <c r="BD41" s="146"/>
      <c r="BE41" s="112">
        <f>SUM(E41:BD41)</f>
        <v>36</v>
      </c>
    </row>
    <row r="42" spans="1:58" ht="15" customHeight="1">
      <c r="A42" s="399"/>
      <c r="B42" s="347"/>
      <c r="C42" s="412"/>
      <c r="D42" s="113" t="s">
        <v>53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6"/>
      <c r="W42" s="146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33"/>
      <c r="AT42" s="133"/>
      <c r="AU42" s="103"/>
      <c r="AV42" s="146"/>
      <c r="AW42" s="146"/>
      <c r="AX42" s="146"/>
      <c r="AY42" s="146"/>
      <c r="AZ42" s="146"/>
      <c r="BA42" s="146"/>
      <c r="BB42" s="146"/>
      <c r="BC42" s="146"/>
      <c r="BD42" s="146"/>
      <c r="BE42" s="112"/>
    </row>
    <row r="43" spans="1:58" s="23" customFormat="1" ht="15" customHeight="1">
      <c r="A43" s="399"/>
      <c r="B43" s="332" t="s">
        <v>8</v>
      </c>
      <c r="C43" s="340" t="s">
        <v>9</v>
      </c>
      <c r="D43" s="55" t="s">
        <v>54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1"/>
      <c r="W43" s="71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33"/>
      <c r="AT43" s="133"/>
      <c r="AU43" s="103"/>
      <c r="AV43" s="71"/>
      <c r="AW43" s="71"/>
      <c r="AX43" s="71"/>
      <c r="AY43" s="71"/>
      <c r="AZ43" s="71"/>
      <c r="BA43" s="71"/>
      <c r="BB43" s="71"/>
      <c r="BC43" s="71"/>
      <c r="BD43" s="48"/>
      <c r="BE43" s="112"/>
      <c r="BF43" s="25"/>
    </row>
    <row r="44" spans="1:58" s="23" customFormat="1" ht="15" customHeight="1">
      <c r="A44" s="399"/>
      <c r="B44" s="333"/>
      <c r="C44" s="341"/>
      <c r="D44" s="55" t="s">
        <v>53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71"/>
      <c r="W44" s="71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33"/>
      <c r="AT44" s="133"/>
      <c r="AU44" s="103"/>
      <c r="AV44" s="71"/>
      <c r="AW44" s="71"/>
      <c r="AX44" s="71"/>
      <c r="AY44" s="71"/>
      <c r="AZ44" s="71"/>
      <c r="BA44" s="71"/>
      <c r="BB44" s="71"/>
      <c r="BC44" s="71"/>
      <c r="BD44" s="48"/>
      <c r="BE44" s="112"/>
      <c r="BF44" s="25"/>
    </row>
    <row r="45" spans="1:58" s="23" customFormat="1" ht="15" customHeight="1">
      <c r="A45" s="399"/>
      <c r="B45" s="346" t="s">
        <v>199</v>
      </c>
      <c r="C45" s="407" t="s">
        <v>202</v>
      </c>
      <c r="D45" s="55"/>
      <c r="E45" s="13">
        <v>3</v>
      </c>
      <c r="F45" s="13">
        <v>3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3</v>
      </c>
      <c r="M45" s="13">
        <v>3</v>
      </c>
      <c r="N45" s="13">
        <v>3</v>
      </c>
      <c r="O45" s="13">
        <v>3</v>
      </c>
      <c r="P45" s="13">
        <v>3</v>
      </c>
      <c r="Q45" s="13">
        <v>3</v>
      </c>
      <c r="R45" s="13">
        <v>3</v>
      </c>
      <c r="S45" s="13">
        <v>3</v>
      </c>
      <c r="T45" s="13">
        <v>0</v>
      </c>
      <c r="U45" s="13">
        <v>0</v>
      </c>
      <c r="V45" s="48"/>
      <c r="W45" s="116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84"/>
      <c r="AT45" s="184"/>
      <c r="AU45" s="85"/>
      <c r="AV45" s="116"/>
      <c r="AW45" s="116"/>
      <c r="AX45" s="116"/>
      <c r="AY45" s="116"/>
      <c r="AZ45" s="116"/>
      <c r="BA45" s="116"/>
      <c r="BB45" s="116"/>
      <c r="BC45" s="116"/>
      <c r="BD45" s="116"/>
      <c r="BE45" s="112">
        <f>SUM(E45:BD45)</f>
        <v>45</v>
      </c>
      <c r="BF45" s="25"/>
    </row>
    <row r="46" spans="1:58" s="23" customFormat="1" ht="15" customHeight="1">
      <c r="A46" s="399"/>
      <c r="B46" s="347"/>
      <c r="C46" s="350"/>
      <c r="D46" s="5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16"/>
      <c r="W46" s="11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84"/>
      <c r="AT46" s="184"/>
      <c r="AU46" s="85"/>
      <c r="AV46" s="116"/>
      <c r="AW46" s="116"/>
      <c r="AX46" s="116"/>
      <c r="AY46" s="116"/>
      <c r="AZ46" s="116"/>
      <c r="BA46" s="116"/>
      <c r="BB46" s="116"/>
      <c r="BC46" s="116"/>
      <c r="BD46" s="116"/>
      <c r="BE46" s="112"/>
      <c r="BF46" s="25"/>
    </row>
    <row r="47" spans="1:58" s="23" customFormat="1" ht="15" customHeight="1">
      <c r="A47" s="399"/>
      <c r="B47" s="346" t="s">
        <v>196</v>
      </c>
      <c r="C47" s="344" t="s">
        <v>185</v>
      </c>
      <c r="D47" s="5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6"/>
      <c r="W47" s="116"/>
      <c r="X47" s="13">
        <v>2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1</v>
      </c>
      <c r="AN47" s="13">
        <v>1</v>
      </c>
      <c r="AO47" s="13">
        <v>1</v>
      </c>
      <c r="AP47" s="13">
        <v>1</v>
      </c>
      <c r="AQ47" s="13">
        <v>1</v>
      </c>
      <c r="AR47" s="13">
        <v>1</v>
      </c>
      <c r="AS47" s="132"/>
      <c r="AT47" s="184"/>
      <c r="AU47" s="85"/>
      <c r="AV47" s="116"/>
      <c r="AW47" s="116"/>
      <c r="AX47" s="116"/>
      <c r="AY47" s="116"/>
      <c r="AZ47" s="116"/>
      <c r="BA47" s="116"/>
      <c r="BB47" s="116"/>
      <c r="BC47" s="116"/>
      <c r="BD47" s="116"/>
      <c r="BE47" s="112">
        <f>SUM(X47:BD47)</f>
        <v>36</v>
      </c>
      <c r="BF47" s="25"/>
    </row>
    <row r="48" spans="1:58" s="23" customFormat="1" ht="15" customHeight="1">
      <c r="A48" s="399"/>
      <c r="B48" s="347"/>
      <c r="C48" s="350"/>
      <c r="D48" s="5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16"/>
      <c r="W48" s="116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2"/>
      <c r="AT48" s="184"/>
      <c r="AU48" s="85"/>
      <c r="AV48" s="116"/>
      <c r="AW48" s="116"/>
      <c r="AX48" s="116"/>
      <c r="AY48" s="116"/>
      <c r="AZ48" s="116"/>
      <c r="BA48" s="116"/>
      <c r="BB48" s="116"/>
      <c r="BC48" s="116"/>
      <c r="BD48" s="116"/>
      <c r="BE48" s="112"/>
      <c r="BF48" s="25"/>
    </row>
    <row r="49" spans="1:58" s="23" customFormat="1" ht="15" customHeight="1">
      <c r="A49" s="399"/>
      <c r="B49" s="346" t="s">
        <v>196</v>
      </c>
      <c r="C49" s="410" t="s">
        <v>186</v>
      </c>
      <c r="D49" s="55" t="s">
        <v>54</v>
      </c>
      <c r="E49" s="168">
        <v>2</v>
      </c>
      <c r="F49" s="168">
        <v>2</v>
      </c>
      <c r="G49" s="168">
        <v>2</v>
      </c>
      <c r="H49" s="168">
        <v>2</v>
      </c>
      <c r="I49" s="168">
        <v>2</v>
      </c>
      <c r="J49" s="168">
        <v>2</v>
      </c>
      <c r="K49" s="168">
        <v>2</v>
      </c>
      <c r="L49" s="168">
        <v>2</v>
      </c>
      <c r="M49" s="168">
        <v>2</v>
      </c>
      <c r="N49" s="168">
        <v>2</v>
      </c>
      <c r="O49" s="168">
        <v>2</v>
      </c>
      <c r="P49" s="168">
        <v>2</v>
      </c>
      <c r="Q49" s="168">
        <v>2</v>
      </c>
      <c r="R49" s="168">
        <v>2</v>
      </c>
      <c r="S49" s="168">
        <v>2</v>
      </c>
      <c r="T49" s="168">
        <v>3</v>
      </c>
      <c r="U49" s="168">
        <v>3</v>
      </c>
      <c r="V49" s="189"/>
      <c r="W49" s="187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4"/>
      <c r="AT49" s="184"/>
      <c r="AU49" s="85"/>
      <c r="AV49" s="116"/>
      <c r="AW49" s="116"/>
      <c r="AX49" s="116"/>
      <c r="AY49" s="116"/>
      <c r="AZ49" s="116"/>
      <c r="BA49" s="116"/>
      <c r="BB49" s="116"/>
      <c r="BC49" s="116"/>
      <c r="BD49" s="116"/>
      <c r="BE49" s="112">
        <f>SUM(E49:BD49)</f>
        <v>36</v>
      </c>
      <c r="BF49" s="25"/>
    </row>
    <row r="50" spans="1:58" s="23" customFormat="1" ht="15" customHeight="1">
      <c r="A50" s="399"/>
      <c r="B50" s="347"/>
      <c r="C50" s="411"/>
      <c r="D50" s="55" t="s">
        <v>53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16"/>
      <c r="W50" s="116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84"/>
      <c r="AT50" s="184"/>
      <c r="AU50" s="85"/>
      <c r="AV50" s="116"/>
      <c r="AW50" s="116"/>
      <c r="AX50" s="116"/>
      <c r="AY50" s="116"/>
      <c r="AZ50" s="116"/>
      <c r="BA50" s="116"/>
      <c r="BB50" s="116"/>
      <c r="BC50" s="116"/>
      <c r="BD50" s="116"/>
      <c r="BE50" s="178"/>
      <c r="BF50" s="25"/>
    </row>
    <row r="51" spans="1:58" s="23" customFormat="1" ht="15" customHeight="1">
      <c r="A51" s="87"/>
      <c r="B51" s="392" t="s">
        <v>6</v>
      </c>
      <c r="C51" s="384" t="s">
        <v>103</v>
      </c>
      <c r="D51" s="108" t="s">
        <v>54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71"/>
      <c r="W51" s="71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33"/>
      <c r="AT51" s="133"/>
      <c r="AU51" s="103"/>
      <c r="AV51" s="71"/>
      <c r="AW51" s="71"/>
      <c r="AX51" s="71"/>
      <c r="AY51" s="71"/>
      <c r="AZ51" s="71"/>
      <c r="BA51" s="71"/>
      <c r="BB51" s="71"/>
      <c r="BC51" s="71"/>
      <c r="BD51" s="71"/>
      <c r="BE51" s="111"/>
      <c r="BF51" s="25"/>
    </row>
    <row r="52" spans="1:58" s="23" customFormat="1" ht="15" customHeight="1">
      <c r="A52" s="87"/>
      <c r="B52" s="393"/>
      <c r="C52" s="385"/>
      <c r="D52" s="108" t="s">
        <v>53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71"/>
      <c r="W52" s="71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33"/>
      <c r="AT52" s="133"/>
      <c r="AU52" s="103"/>
      <c r="AV52" s="71"/>
      <c r="AW52" s="71"/>
      <c r="AX52" s="71"/>
      <c r="AY52" s="71"/>
      <c r="AZ52" s="71"/>
      <c r="BA52" s="71"/>
      <c r="BB52" s="71"/>
      <c r="BC52" s="71"/>
      <c r="BD52" s="71"/>
      <c r="BE52" s="110"/>
      <c r="BF52" s="25"/>
    </row>
    <row r="53" spans="1:58" s="23" customFormat="1" ht="15" customHeight="1">
      <c r="A53" s="87"/>
      <c r="B53" s="392" t="s">
        <v>124</v>
      </c>
      <c r="C53" s="384" t="s">
        <v>102</v>
      </c>
      <c r="D53" s="108" t="s">
        <v>54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71"/>
      <c r="W53" s="71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33"/>
      <c r="AT53" s="133"/>
      <c r="AU53" s="103"/>
      <c r="AV53" s="71"/>
      <c r="AW53" s="71"/>
      <c r="AX53" s="71"/>
      <c r="AY53" s="71"/>
      <c r="AZ53" s="71"/>
      <c r="BA53" s="71"/>
      <c r="BB53" s="71"/>
      <c r="BC53" s="71"/>
      <c r="BD53" s="71"/>
      <c r="BE53" s="109"/>
      <c r="BF53" s="25"/>
    </row>
    <row r="54" spans="1:58" s="23" customFormat="1" ht="12" customHeight="1">
      <c r="A54" s="87"/>
      <c r="B54" s="393"/>
      <c r="C54" s="385" t="s">
        <v>102</v>
      </c>
      <c r="D54" s="108" t="s">
        <v>53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71"/>
      <c r="W54" s="71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33"/>
      <c r="AT54" s="133"/>
      <c r="AU54" s="103"/>
      <c r="AV54" s="71"/>
      <c r="AW54" s="71"/>
      <c r="AX54" s="71"/>
      <c r="AY54" s="71"/>
      <c r="AZ54" s="71"/>
      <c r="BA54" s="71"/>
      <c r="BB54" s="71"/>
      <c r="BC54" s="71"/>
      <c r="BD54" s="71"/>
      <c r="BE54" s="99"/>
      <c r="BF54" s="25"/>
    </row>
    <row r="55" spans="1:58" s="23" customFormat="1" ht="20.25" customHeight="1">
      <c r="A55" s="87"/>
      <c r="B55" s="321" t="s">
        <v>166</v>
      </c>
      <c r="C55" s="394" t="s">
        <v>133</v>
      </c>
      <c r="D55" s="54" t="s">
        <v>54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71"/>
      <c r="W55" s="71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133"/>
      <c r="AT55" s="133"/>
      <c r="AU55" s="103"/>
      <c r="AV55" s="71"/>
      <c r="AW55" s="71"/>
      <c r="AX55" s="71"/>
      <c r="AY55" s="71"/>
      <c r="AZ55" s="71"/>
      <c r="BA55" s="71"/>
      <c r="BB55" s="71"/>
      <c r="BC55" s="71"/>
      <c r="BD55" s="71"/>
      <c r="BE55" s="99"/>
      <c r="BF55" s="25"/>
    </row>
    <row r="56" spans="1:58" s="23" customFormat="1" ht="19.5" customHeight="1">
      <c r="A56" s="87"/>
      <c r="B56" s="322"/>
      <c r="C56" s="395" t="s">
        <v>132</v>
      </c>
      <c r="D56" s="54" t="s">
        <v>53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71"/>
      <c r="W56" s="71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133"/>
      <c r="AT56" s="133"/>
      <c r="AU56" s="103"/>
      <c r="AV56" s="71"/>
      <c r="AW56" s="71"/>
      <c r="AX56" s="71"/>
      <c r="AY56" s="71"/>
      <c r="AZ56" s="71"/>
      <c r="BA56" s="71"/>
      <c r="BB56" s="71"/>
      <c r="BC56" s="71"/>
      <c r="BD56" s="71"/>
      <c r="BE56" s="99"/>
      <c r="BF56" s="25"/>
    </row>
    <row r="57" spans="1:58" s="23" customFormat="1" ht="17.25" customHeight="1">
      <c r="A57" s="87"/>
      <c r="B57" s="346" t="s">
        <v>179</v>
      </c>
      <c r="C57" s="401" t="s">
        <v>190</v>
      </c>
      <c r="D57" s="135" t="s">
        <v>54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71"/>
      <c r="W57" s="71"/>
      <c r="X57" s="143">
        <v>8</v>
      </c>
      <c r="Y57" s="143">
        <v>8</v>
      </c>
      <c r="Z57" s="143">
        <v>8</v>
      </c>
      <c r="AA57" s="143">
        <v>8</v>
      </c>
      <c r="AB57" s="143">
        <v>8</v>
      </c>
      <c r="AC57" s="143">
        <v>8</v>
      </c>
      <c r="AD57" s="143">
        <v>8</v>
      </c>
      <c r="AE57" s="143">
        <v>8</v>
      </c>
      <c r="AF57" s="143">
        <v>8</v>
      </c>
      <c r="AG57" s="143">
        <v>8</v>
      </c>
      <c r="AH57" s="143">
        <v>8</v>
      </c>
      <c r="AI57" s="143">
        <v>8</v>
      </c>
      <c r="AJ57" s="143">
        <v>8</v>
      </c>
      <c r="AK57" s="143">
        <v>8</v>
      </c>
      <c r="AL57" s="143">
        <v>7</v>
      </c>
      <c r="AM57" s="143">
        <v>1</v>
      </c>
      <c r="AN57" s="143">
        <v>1</v>
      </c>
      <c r="AO57" s="143">
        <v>1</v>
      </c>
      <c r="AP57" s="143">
        <v>1</v>
      </c>
      <c r="AQ57" s="143">
        <v>1</v>
      </c>
      <c r="AR57" s="143">
        <v>1</v>
      </c>
      <c r="AS57" s="133"/>
      <c r="AT57" s="133"/>
      <c r="AU57" s="103"/>
      <c r="AV57" s="71"/>
      <c r="AW57" s="71"/>
      <c r="AX57" s="71"/>
      <c r="AY57" s="71"/>
      <c r="AZ57" s="71"/>
      <c r="BA57" s="71"/>
      <c r="BB57" s="71"/>
      <c r="BC57" s="71"/>
      <c r="BD57" s="71"/>
      <c r="BE57" s="198">
        <f>SUM(E57:BD57)</f>
        <v>125</v>
      </c>
      <c r="BF57" s="25"/>
    </row>
    <row r="58" spans="1:58" s="23" customFormat="1" ht="14.25" customHeight="1">
      <c r="A58" s="87"/>
      <c r="B58" s="403"/>
      <c r="C58" s="402" t="s">
        <v>132</v>
      </c>
      <c r="D58" s="135" t="s">
        <v>53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71"/>
      <c r="W58" s="71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133"/>
      <c r="AT58" s="133"/>
      <c r="AU58" s="103"/>
      <c r="AV58" s="71"/>
      <c r="AW58" s="71"/>
      <c r="AX58" s="71"/>
      <c r="AY58" s="71"/>
      <c r="AZ58" s="71"/>
      <c r="BA58" s="71"/>
      <c r="BB58" s="71"/>
      <c r="BC58" s="71"/>
      <c r="BD58" s="71"/>
      <c r="BE58" s="99"/>
      <c r="BF58" s="25"/>
    </row>
    <row r="59" spans="1:58" s="23" customFormat="1" ht="15" customHeight="1">
      <c r="A59" s="87"/>
      <c r="B59" s="168" t="s">
        <v>167</v>
      </c>
      <c r="C59" s="59" t="s">
        <v>23</v>
      </c>
      <c r="D59" s="104" t="s">
        <v>54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0"/>
      <c r="Q59" s="40"/>
      <c r="R59" s="40"/>
      <c r="S59" s="40"/>
      <c r="T59" s="40"/>
      <c r="U59" s="40"/>
      <c r="V59" s="71"/>
      <c r="W59" s="71"/>
      <c r="X59" s="8"/>
      <c r="Y59" s="8"/>
      <c r="Z59" s="8"/>
      <c r="AA59" s="8"/>
      <c r="AB59" s="8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89">
        <v>6</v>
      </c>
      <c r="AN59" s="89">
        <v>6</v>
      </c>
      <c r="AO59" s="89">
        <v>6</v>
      </c>
      <c r="AP59" s="89">
        <v>6</v>
      </c>
      <c r="AQ59" s="89">
        <v>6</v>
      </c>
      <c r="AR59" s="89">
        <v>6</v>
      </c>
      <c r="AS59" s="133"/>
      <c r="AT59" s="133"/>
      <c r="AU59" s="103"/>
      <c r="AV59" s="71"/>
      <c r="AW59" s="71"/>
      <c r="AX59" s="71"/>
      <c r="AY59" s="71"/>
      <c r="AZ59" s="71"/>
      <c r="BA59" s="71"/>
      <c r="BB59" s="71"/>
      <c r="BC59" s="71"/>
      <c r="BD59" s="71"/>
      <c r="BE59" s="142">
        <f>SUM(E59:BD59)</f>
        <v>36</v>
      </c>
      <c r="BF59" s="25"/>
    </row>
    <row r="60" spans="1:58" s="23" customFormat="1" ht="15" customHeight="1">
      <c r="A60" s="87"/>
      <c r="B60" s="188" t="s">
        <v>168</v>
      </c>
      <c r="C60" s="105" t="s">
        <v>16</v>
      </c>
      <c r="D60" s="104" t="s">
        <v>54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71"/>
      <c r="W60" s="71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133">
        <v>36</v>
      </c>
      <c r="AT60" s="133">
        <v>36</v>
      </c>
      <c r="AU60" s="103"/>
      <c r="AV60" s="146"/>
      <c r="AW60" s="146"/>
      <c r="AX60" s="146"/>
      <c r="AY60" s="146"/>
      <c r="AZ60" s="146"/>
      <c r="BA60" s="146"/>
      <c r="BB60" s="146"/>
      <c r="BC60" s="146"/>
      <c r="BD60" s="146"/>
      <c r="BE60" s="99">
        <f>SUM(E60:BD60)</f>
        <v>72</v>
      </c>
      <c r="BF60" s="25"/>
    </row>
    <row r="61" spans="1:58" s="76" customFormat="1" ht="15" customHeight="1">
      <c r="A61" s="396" t="s">
        <v>52</v>
      </c>
      <c r="B61" s="397"/>
      <c r="C61" s="398"/>
      <c r="D61" s="129"/>
      <c r="E61" s="101">
        <f t="shared" ref="E61:U61" si="0">SUM(E11:E60)</f>
        <v>36</v>
      </c>
      <c r="F61" s="101">
        <f t="shared" si="0"/>
        <v>36</v>
      </c>
      <c r="G61" s="101">
        <f t="shared" si="0"/>
        <v>36</v>
      </c>
      <c r="H61" s="101">
        <f t="shared" si="0"/>
        <v>36</v>
      </c>
      <c r="I61" s="101">
        <f t="shared" si="0"/>
        <v>36</v>
      </c>
      <c r="J61" s="101">
        <f t="shared" si="0"/>
        <v>36</v>
      </c>
      <c r="K61" s="101">
        <f t="shared" si="0"/>
        <v>36</v>
      </c>
      <c r="L61" s="101">
        <f t="shared" si="0"/>
        <v>36</v>
      </c>
      <c r="M61" s="101">
        <f t="shared" si="0"/>
        <v>36</v>
      </c>
      <c r="N61" s="101">
        <f t="shared" si="0"/>
        <v>36</v>
      </c>
      <c r="O61" s="101">
        <f t="shared" si="0"/>
        <v>36</v>
      </c>
      <c r="P61" s="101">
        <f t="shared" si="0"/>
        <v>36</v>
      </c>
      <c r="Q61" s="101">
        <f t="shared" si="0"/>
        <v>36</v>
      </c>
      <c r="R61" s="101">
        <f t="shared" si="0"/>
        <v>36</v>
      </c>
      <c r="S61" s="101">
        <f t="shared" si="0"/>
        <v>36</v>
      </c>
      <c r="T61" s="101">
        <f t="shared" si="0"/>
        <v>36</v>
      </c>
      <c r="U61" s="101">
        <f t="shared" si="0"/>
        <v>36</v>
      </c>
      <c r="V61" s="36">
        <v>0</v>
      </c>
      <c r="W61" s="36">
        <v>0</v>
      </c>
      <c r="X61" s="101">
        <f t="shared" ref="X61:AT61" si="1">SUM(X11:X60)</f>
        <v>36</v>
      </c>
      <c r="Y61" s="101">
        <f t="shared" si="1"/>
        <v>36</v>
      </c>
      <c r="Z61" s="101">
        <f t="shared" si="1"/>
        <v>36</v>
      </c>
      <c r="AA61" s="101">
        <f t="shared" si="1"/>
        <v>36</v>
      </c>
      <c r="AB61" s="101">
        <f t="shared" si="1"/>
        <v>36</v>
      </c>
      <c r="AC61" s="101">
        <f t="shared" si="1"/>
        <v>36</v>
      </c>
      <c r="AD61" s="101">
        <f t="shared" si="1"/>
        <v>36</v>
      </c>
      <c r="AE61" s="101">
        <f t="shared" si="1"/>
        <v>36</v>
      </c>
      <c r="AF61" s="101">
        <f t="shared" si="1"/>
        <v>36</v>
      </c>
      <c r="AG61" s="101">
        <f t="shared" si="1"/>
        <v>36</v>
      </c>
      <c r="AH61" s="101">
        <f t="shared" si="1"/>
        <v>36</v>
      </c>
      <c r="AI61" s="101">
        <f t="shared" si="1"/>
        <v>36</v>
      </c>
      <c r="AJ61" s="101">
        <f t="shared" si="1"/>
        <v>36</v>
      </c>
      <c r="AK61" s="101">
        <f t="shared" si="1"/>
        <v>36</v>
      </c>
      <c r="AL61" s="101">
        <f t="shared" si="1"/>
        <v>36</v>
      </c>
      <c r="AM61" s="101">
        <f t="shared" si="1"/>
        <v>36</v>
      </c>
      <c r="AN61" s="101">
        <f t="shared" si="1"/>
        <v>36</v>
      </c>
      <c r="AO61" s="29">
        <f t="shared" si="1"/>
        <v>36</v>
      </c>
      <c r="AP61" s="29">
        <f t="shared" si="1"/>
        <v>36</v>
      </c>
      <c r="AQ61" s="29">
        <f t="shared" si="1"/>
        <v>36</v>
      </c>
      <c r="AR61" s="101">
        <f t="shared" si="1"/>
        <v>36</v>
      </c>
      <c r="AS61" s="133">
        <v>36</v>
      </c>
      <c r="AT61" s="136">
        <f t="shared" si="1"/>
        <v>36</v>
      </c>
      <c r="AU61" s="100"/>
      <c r="AV61" s="36"/>
      <c r="AW61" s="36"/>
      <c r="AX61" s="36"/>
      <c r="AY61" s="36"/>
      <c r="AZ61" s="36"/>
      <c r="BA61" s="36"/>
      <c r="BB61" s="36"/>
      <c r="BC61" s="36"/>
      <c r="BD61" s="36"/>
      <c r="BE61" s="102">
        <f>SUM(BE11:BE60)</f>
        <v>1440</v>
      </c>
    </row>
    <row r="62" spans="1:58" s="76" customFormat="1" ht="15" customHeight="1">
      <c r="A62" s="424" t="s">
        <v>51</v>
      </c>
      <c r="B62" s="424"/>
      <c r="C62" s="424"/>
      <c r="D62" s="425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29"/>
      <c r="W62" s="29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29"/>
      <c r="AT62" s="29"/>
      <c r="AU62" s="174"/>
      <c r="AV62" s="29"/>
      <c r="AW62" s="29"/>
      <c r="AX62" s="29"/>
      <c r="AY62" s="29"/>
      <c r="AZ62" s="29"/>
      <c r="BA62" s="29"/>
      <c r="BB62" s="29"/>
      <c r="BC62" s="29"/>
      <c r="BD62" s="29"/>
      <c r="BE62" s="99"/>
    </row>
    <row r="63" spans="1:58" s="76" customFormat="1" ht="15" customHeight="1" thickBot="1">
      <c r="A63" s="424" t="s">
        <v>50</v>
      </c>
      <c r="B63" s="424"/>
      <c r="C63" s="424"/>
      <c r="D63" s="425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37"/>
      <c r="W63" s="137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137"/>
      <c r="AT63" s="137"/>
      <c r="AU63" s="175"/>
      <c r="AV63" s="137"/>
      <c r="AW63" s="137"/>
      <c r="AX63" s="137"/>
      <c r="AY63" s="137"/>
      <c r="AZ63" s="137"/>
      <c r="BA63" s="137"/>
      <c r="BB63" s="137"/>
      <c r="BC63" s="137"/>
      <c r="BD63" s="137"/>
      <c r="BE63" s="97"/>
    </row>
    <row r="65" spans="1:57" ht="25.5" customHeight="1">
      <c r="A65" s="418" t="s">
        <v>203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</row>
    <row r="66" spans="1:57" customFormat="1" ht="66.75" customHeight="1">
      <c r="A66" s="369" t="s">
        <v>79</v>
      </c>
      <c r="B66" s="368" t="s">
        <v>0</v>
      </c>
      <c r="C66" s="369" t="s">
        <v>78</v>
      </c>
      <c r="D66" s="369" t="s">
        <v>77</v>
      </c>
      <c r="E66" s="365" t="s">
        <v>101</v>
      </c>
      <c r="F66" s="365"/>
      <c r="G66" s="365"/>
      <c r="H66" s="365"/>
      <c r="I66" s="73" t="s">
        <v>100</v>
      </c>
      <c r="J66" s="365" t="s">
        <v>99</v>
      </c>
      <c r="K66" s="365"/>
      <c r="L66" s="365"/>
      <c r="M66" s="73" t="s">
        <v>98</v>
      </c>
      <c r="N66" s="365" t="s">
        <v>97</v>
      </c>
      <c r="O66" s="365"/>
      <c r="P66" s="365"/>
      <c r="Q66" s="365"/>
      <c r="R66" s="391" t="s">
        <v>96</v>
      </c>
      <c r="S66" s="391"/>
      <c r="T66" s="391"/>
      <c r="U66" s="391"/>
      <c r="V66" s="96" t="s">
        <v>95</v>
      </c>
      <c r="W66" s="365" t="s">
        <v>94</v>
      </c>
      <c r="X66" s="365"/>
      <c r="Y66" s="365"/>
      <c r="Z66" s="73" t="s">
        <v>93</v>
      </c>
      <c r="AA66" s="391" t="s">
        <v>92</v>
      </c>
      <c r="AB66" s="391"/>
      <c r="AC66" s="391"/>
      <c r="AD66" s="73" t="s">
        <v>91</v>
      </c>
      <c r="AE66" s="391" t="s">
        <v>90</v>
      </c>
      <c r="AF66" s="391"/>
      <c r="AG66" s="391"/>
      <c r="AH66" s="391"/>
      <c r="AI66" s="73" t="s">
        <v>89</v>
      </c>
      <c r="AJ66" s="365" t="s">
        <v>88</v>
      </c>
      <c r="AK66" s="365"/>
      <c r="AL66" s="365"/>
      <c r="AM66" s="73" t="s">
        <v>87</v>
      </c>
      <c r="AN66" s="365" t="s">
        <v>86</v>
      </c>
      <c r="AO66" s="365"/>
      <c r="AP66" s="365"/>
      <c r="AQ66" s="365"/>
      <c r="AR66" s="391" t="s">
        <v>85</v>
      </c>
      <c r="AS66" s="391"/>
      <c r="AT66" s="391"/>
      <c r="AU66" s="391"/>
      <c r="AV66" s="73" t="s">
        <v>84</v>
      </c>
      <c r="AW66" s="365" t="s">
        <v>83</v>
      </c>
      <c r="AX66" s="365"/>
      <c r="AY66" s="365"/>
      <c r="AZ66" s="73" t="s">
        <v>82</v>
      </c>
      <c r="BA66" s="365" t="s">
        <v>81</v>
      </c>
      <c r="BB66" s="365"/>
      <c r="BC66" s="365"/>
      <c r="BD66" s="365"/>
      <c r="BE66" s="390" t="s">
        <v>57</v>
      </c>
    </row>
    <row r="67" spans="1:57" customFormat="1">
      <c r="A67" s="369"/>
      <c r="B67" s="368"/>
      <c r="C67" s="369"/>
      <c r="D67" s="369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90"/>
    </row>
    <row r="68" spans="1:57" customFormat="1">
      <c r="A68" s="369"/>
      <c r="B68" s="368"/>
      <c r="C68" s="369"/>
      <c r="D68" s="369"/>
      <c r="E68" s="8">
        <v>36</v>
      </c>
      <c r="F68" s="8">
        <v>37</v>
      </c>
      <c r="G68" s="8">
        <v>38</v>
      </c>
      <c r="H68" s="8">
        <v>39</v>
      </c>
      <c r="I68" s="8">
        <v>40</v>
      </c>
      <c r="J68" s="8">
        <v>41</v>
      </c>
      <c r="K68" s="8">
        <v>42</v>
      </c>
      <c r="L68" s="8">
        <v>43</v>
      </c>
      <c r="M68" s="8">
        <v>44</v>
      </c>
      <c r="N68" s="8">
        <v>45</v>
      </c>
      <c r="O68" s="8">
        <v>46</v>
      </c>
      <c r="P68" s="8">
        <v>47</v>
      </c>
      <c r="Q68" s="8">
        <v>48</v>
      </c>
      <c r="R68" s="8">
        <v>49</v>
      </c>
      <c r="S68" s="8">
        <v>50</v>
      </c>
      <c r="T68" s="8">
        <v>51</v>
      </c>
      <c r="U68" s="8">
        <v>52</v>
      </c>
      <c r="V68" s="50">
        <v>1</v>
      </c>
      <c r="W68" s="50">
        <v>2</v>
      </c>
      <c r="X68" s="8">
        <v>3</v>
      </c>
      <c r="Y68" s="8">
        <v>4</v>
      </c>
      <c r="Z68" s="8">
        <v>5</v>
      </c>
      <c r="AA68" s="8">
        <v>6</v>
      </c>
      <c r="AB68" s="8">
        <v>7</v>
      </c>
      <c r="AC68" s="8">
        <v>8</v>
      </c>
      <c r="AD68" s="8">
        <v>9</v>
      </c>
      <c r="AE68" s="8">
        <v>10</v>
      </c>
      <c r="AF68" s="8">
        <v>11</v>
      </c>
      <c r="AG68" s="8">
        <v>12</v>
      </c>
      <c r="AH68" s="50">
        <v>13</v>
      </c>
      <c r="AI68" s="50">
        <v>14</v>
      </c>
      <c r="AJ68" s="50">
        <v>15</v>
      </c>
      <c r="AK68" s="50">
        <v>16</v>
      </c>
      <c r="AL68" s="8">
        <v>17</v>
      </c>
      <c r="AM68" s="8">
        <v>18</v>
      </c>
      <c r="AN68" s="8">
        <v>19</v>
      </c>
      <c r="AO68" s="8">
        <v>20</v>
      </c>
      <c r="AP68" s="8">
        <v>21</v>
      </c>
      <c r="AQ68" s="8">
        <v>22</v>
      </c>
      <c r="AR68" s="8">
        <v>23</v>
      </c>
      <c r="AS68" s="8">
        <v>24</v>
      </c>
      <c r="AT68" s="8">
        <v>25</v>
      </c>
      <c r="AU68" s="8">
        <v>26</v>
      </c>
      <c r="AV68" s="8">
        <v>27</v>
      </c>
      <c r="AW68" s="8">
        <v>28</v>
      </c>
      <c r="AX68" s="8">
        <v>29</v>
      </c>
      <c r="AY68" s="8">
        <v>30</v>
      </c>
      <c r="AZ68" s="8">
        <v>31</v>
      </c>
      <c r="BA68" s="8">
        <v>32</v>
      </c>
      <c r="BB68" s="8">
        <v>33</v>
      </c>
      <c r="BC68" s="8">
        <v>34</v>
      </c>
      <c r="BD68" s="8">
        <v>35</v>
      </c>
      <c r="BE68" s="390"/>
    </row>
    <row r="69" spans="1:57" customFormat="1">
      <c r="A69" s="369"/>
      <c r="B69" s="368"/>
      <c r="C69" s="369"/>
      <c r="D69" s="369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  <c r="BC69" s="365"/>
      <c r="BD69" s="365"/>
      <c r="BE69" s="390"/>
    </row>
    <row r="70" spans="1:57" customFormat="1">
      <c r="A70" s="369"/>
      <c r="B70" s="368"/>
      <c r="C70" s="369"/>
      <c r="D70" s="369"/>
      <c r="E70" s="8">
        <v>1</v>
      </c>
      <c r="F70" s="8">
        <v>2</v>
      </c>
      <c r="G70" s="8">
        <v>3</v>
      </c>
      <c r="H70" s="8">
        <v>4</v>
      </c>
      <c r="I70" s="8">
        <v>5</v>
      </c>
      <c r="J70" s="8">
        <v>6</v>
      </c>
      <c r="K70" s="8">
        <v>7</v>
      </c>
      <c r="L70" s="8">
        <v>8</v>
      </c>
      <c r="M70" s="8">
        <v>9</v>
      </c>
      <c r="N70" s="8">
        <v>10</v>
      </c>
      <c r="O70" s="8">
        <v>11</v>
      </c>
      <c r="P70" s="8">
        <v>12</v>
      </c>
      <c r="Q70" s="8">
        <v>13</v>
      </c>
      <c r="R70" s="8">
        <v>14</v>
      </c>
      <c r="S70" s="8">
        <v>15</v>
      </c>
      <c r="T70" s="8">
        <v>16</v>
      </c>
      <c r="U70" s="8">
        <v>17</v>
      </c>
      <c r="V70" s="50">
        <v>18</v>
      </c>
      <c r="W70" s="50">
        <v>19</v>
      </c>
      <c r="X70" s="46">
        <v>20</v>
      </c>
      <c r="Y70" s="46">
        <v>21</v>
      </c>
      <c r="Z70" s="8">
        <v>22</v>
      </c>
      <c r="AA70" s="8">
        <v>23</v>
      </c>
      <c r="AB70" s="8">
        <v>24</v>
      </c>
      <c r="AC70" s="8">
        <v>25</v>
      </c>
      <c r="AD70" s="8">
        <v>26</v>
      </c>
      <c r="AE70" s="8">
        <v>27</v>
      </c>
      <c r="AF70" s="8">
        <v>28</v>
      </c>
      <c r="AG70" s="8">
        <v>29</v>
      </c>
      <c r="AH70" s="50">
        <v>30</v>
      </c>
      <c r="AI70" s="50">
        <v>31</v>
      </c>
      <c r="AJ70" s="50">
        <v>32</v>
      </c>
      <c r="AK70" s="50">
        <v>33</v>
      </c>
      <c r="AL70" s="8">
        <v>34</v>
      </c>
      <c r="AM70" s="8">
        <v>35</v>
      </c>
      <c r="AN70" s="8">
        <v>36</v>
      </c>
      <c r="AO70" s="8">
        <v>37</v>
      </c>
      <c r="AP70" s="8">
        <v>38</v>
      </c>
      <c r="AQ70" s="8">
        <v>39</v>
      </c>
      <c r="AR70" s="8">
        <v>40</v>
      </c>
      <c r="AS70" s="8">
        <v>41</v>
      </c>
      <c r="AT70" s="8">
        <v>42</v>
      </c>
      <c r="AU70" s="8">
        <v>43</v>
      </c>
      <c r="AV70" s="8">
        <v>44</v>
      </c>
      <c r="AW70" s="8">
        <v>45</v>
      </c>
      <c r="AX70" s="8">
        <v>46</v>
      </c>
      <c r="AY70" s="8">
        <v>47</v>
      </c>
      <c r="AZ70" s="8">
        <v>48</v>
      </c>
      <c r="BA70" s="8">
        <v>49</v>
      </c>
      <c r="BB70" s="8">
        <v>50</v>
      </c>
      <c r="BC70" s="8">
        <v>51</v>
      </c>
      <c r="BD70" s="8">
        <v>52</v>
      </c>
      <c r="BE70" s="390"/>
    </row>
    <row r="71" spans="1:57" customFormat="1">
      <c r="A71" s="329" t="s">
        <v>194</v>
      </c>
      <c r="B71" s="332" t="s">
        <v>1</v>
      </c>
      <c r="C71" s="384" t="s">
        <v>104</v>
      </c>
      <c r="D71" s="68" t="s">
        <v>54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86"/>
      <c r="T71" s="86"/>
      <c r="U71" s="86"/>
      <c r="V71" s="53"/>
      <c r="W71" s="53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181"/>
      <c r="AQ71" s="93"/>
      <c r="AR71" s="45"/>
      <c r="AS71" s="93"/>
      <c r="AT71" s="93"/>
      <c r="AU71" s="92"/>
      <c r="AV71" s="53"/>
      <c r="AW71" s="53"/>
      <c r="AX71" s="53"/>
      <c r="AY71" s="53"/>
      <c r="AZ71" s="53"/>
      <c r="BA71" s="53"/>
      <c r="BB71" s="53"/>
      <c r="BC71" s="53"/>
      <c r="BD71" s="53"/>
      <c r="BE71" s="42"/>
    </row>
    <row r="72" spans="1:57" customFormat="1">
      <c r="A72" s="399"/>
      <c r="B72" s="333"/>
      <c r="C72" s="385"/>
      <c r="D72" s="68" t="s">
        <v>53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86"/>
      <c r="T72" s="86"/>
      <c r="U72" s="86"/>
      <c r="V72" s="53"/>
      <c r="W72" s="53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181"/>
      <c r="AQ72" s="93"/>
      <c r="AR72" s="45"/>
      <c r="AS72" s="93"/>
      <c r="AT72" s="93"/>
      <c r="AU72" s="92"/>
      <c r="AV72" s="53"/>
      <c r="AW72" s="53"/>
      <c r="AX72" s="53"/>
      <c r="AY72" s="53"/>
      <c r="AZ72" s="53"/>
      <c r="BA72" s="53"/>
      <c r="BB72" s="53"/>
      <c r="BC72" s="53"/>
      <c r="BD72" s="53"/>
      <c r="BE72" s="42"/>
    </row>
    <row r="73" spans="1:57" customFormat="1" ht="12.75" customHeight="1">
      <c r="A73" s="399"/>
      <c r="B73" s="351" t="s">
        <v>114</v>
      </c>
      <c r="C73" s="353" t="s">
        <v>154</v>
      </c>
      <c r="D73" s="67" t="s">
        <v>54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86"/>
      <c r="T73" s="86"/>
      <c r="U73" s="86"/>
      <c r="V73" s="66"/>
      <c r="W73" s="66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182"/>
      <c r="AQ73" s="95"/>
      <c r="AR73" s="64"/>
      <c r="AS73" s="95"/>
      <c r="AT73" s="95"/>
      <c r="AU73" s="94"/>
      <c r="AV73" s="66"/>
      <c r="AW73" s="66"/>
      <c r="AX73" s="66"/>
      <c r="AY73" s="66"/>
      <c r="AZ73" s="66"/>
      <c r="BA73" s="66"/>
      <c r="BB73" s="66"/>
      <c r="BC73" s="66"/>
      <c r="BD73" s="66"/>
      <c r="BE73" s="42"/>
    </row>
    <row r="74" spans="1:57" customFormat="1">
      <c r="A74" s="399"/>
      <c r="B74" s="352"/>
      <c r="C74" s="354"/>
      <c r="D74" s="67" t="s">
        <v>53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86"/>
      <c r="T74" s="86"/>
      <c r="U74" s="86"/>
      <c r="V74" s="66"/>
      <c r="W74" s="66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182"/>
      <c r="AQ74" s="95"/>
      <c r="AR74" s="64"/>
      <c r="AS74" s="95"/>
      <c r="AT74" s="95"/>
      <c r="AU74" s="94"/>
      <c r="AV74" s="66"/>
      <c r="AW74" s="66"/>
      <c r="AX74" s="66"/>
      <c r="AY74" s="66"/>
      <c r="AZ74" s="66"/>
      <c r="BA74" s="66"/>
      <c r="BB74" s="66"/>
      <c r="BC74" s="66"/>
      <c r="BD74" s="66"/>
      <c r="BE74" s="42"/>
    </row>
    <row r="75" spans="1:57" customFormat="1" ht="15" customHeight="1">
      <c r="A75" s="399"/>
      <c r="B75" s="346" t="s">
        <v>115</v>
      </c>
      <c r="C75" s="404" t="s">
        <v>204</v>
      </c>
      <c r="D75" s="194" t="s">
        <v>54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86"/>
      <c r="T75" s="86"/>
      <c r="U75" s="86"/>
      <c r="V75" s="71"/>
      <c r="W75" s="71"/>
      <c r="X75" s="143">
        <v>1</v>
      </c>
      <c r="Y75" s="143">
        <v>1</v>
      </c>
      <c r="Z75" s="143">
        <v>1</v>
      </c>
      <c r="AA75" s="143">
        <v>1</v>
      </c>
      <c r="AB75" s="143">
        <v>1</v>
      </c>
      <c r="AC75" s="143">
        <v>1</v>
      </c>
      <c r="AD75" s="143">
        <v>1</v>
      </c>
      <c r="AE75" s="143">
        <v>1</v>
      </c>
      <c r="AF75" s="143">
        <v>1</v>
      </c>
      <c r="AG75" s="143">
        <v>1</v>
      </c>
      <c r="AH75" s="143">
        <v>1</v>
      </c>
      <c r="AI75" s="143">
        <v>1</v>
      </c>
      <c r="AJ75" s="143">
        <v>1</v>
      </c>
      <c r="AK75" s="143">
        <v>1</v>
      </c>
      <c r="AL75" s="143">
        <v>1</v>
      </c>
      <c r="AM75" s="143">
        <v>1</v>
      </c>
      <c r="AN75" s="48">
        <v>2</v>
      </c>
      <c r="AO75" s="48">
        <v>2</v>
      </c>
      <c r="AP75" s="180"/>
      <c r="AQ75" s="86"/>
      <c r="AR75" s="49"/>
      <c r="AS75" s="86"/>
      <c r="AT75" s="86"/>
      <c r="AU75" s="85"/>
      <c r="AV75" s="71"/>
      <c r="AW75" s="71"/>
      <c r="AX75" s="71"/>
      <c r="AY75" s="71"/>
      <c r="AZ75" s="71"/>
      <c r="BA75" s="71"/>
      <c r="BB75" s="71"/>
      <c r="BC75" s="71"/>
      <c r="BD75" s="71"/>
      <c r="BE75" s="143">
        <f>SUM(E75:BD75)</f>
        <v>34</v>
      </c>
    </row>
    <row r="76" spans="1:57" customFormat="1" ht="15" customHeight="1">
      <c r="A76" s="399"/>
      <c r="B76" s="389"/>
      <c r="C76" s="404"/>
      <c r="D76" s="194" t="s">
        <v>53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86"/>
      <c r="T76" s="86"/>
      <c r="U76" s="86"/>
      <c r="V76" s="71"/>
      <c r="W76" s="71"/>
      <c r="X76" s="143"/>
      <c r="Y76" s="14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43"/>
      <c r="AP76" s="180"/>
      <c r="AQ76" s="86"/>
      <c r="AR76" s="49"/>
      <c r="AS76" s="86"/>
      <c r="AT76" s="86"/>
      <c r="AU76" s="85"/>
      <c r="AV76" s="71"/>
      <c r="AW76" s="71"/>
      <c r="AX76" s="71"/>
      <c r="AY76" s="71"/>
      <c r="AZ76" s="71"/>
      <c r="BA76" s="71"/>
      <c r="BB76" s="71"/>
      <c r="BC76" s="71"/>
      <c r="BD76" s="71"/>
      <c r="BE76" s="143"/>
    </row>
    <row r="77" spans="1:57" customFormat="1" ht="15" customHeight="1">
      <c r="A77" s="399"/>
      <c r="B77" s="389"/>
      <c r="C77" s="338" t="s">
        <v>205</v>
      </c>
      <c r="D77" s="194" t="s">
        <v>54</v>
      </c>
      <c r="E77" s="13">
        <v>2</v>
      </c>
      <c r="F77" s="13">
        <v>2</v>
      </c>
      <c r="G77" s="13">
        <v>2</v>
      </c>
      <c r="H77" s="13">
        <v>2</v>
      </c>
      <c r="I77" s="13">
        <v>2</v>
      </c>
      <c r="J77" s="13">
        <v>2</v>
      </c>
      <c r="K77" s="13">
        <v>2</v>
      </c>
      <c r="L77" s="13">
        <v>2</v>
      </c>
      <c r="M77" s="13">
        <v>2</v>
      </c>
      <c r="N77" s="13">
        <v>2</v>
      </c>
      <c r="O77" s="13">
        <v>2</v>
      </c>
      <c r="P77" s="13">
        <v>2</v>
      </c>
      <c r="Q77" s="13">
        <v>2</v>
      </c>
      <c r="R77" s="13">
        <v>2</v>
      </c>
      <c r="S77" s="86"/>
      <c r="T77" s="86"/>
      <c r="U77" s="86"/>
      <c r="V77" s="71"/>
      <c r="W77" s="71"/>
      <c r="X77" s="143">
        <v>1</v>
      </c>
      <c r="Y77" s="143">
        <v>1</v>
      </c>
      <c r="Z77" s="143">
        <v>1</v>
      </c>
      <c r="AA77" s="143">
        <v>1</v>
      </c>
      <c r="AB77" s="143">
        <v>1</v>
      </c>
      <c r="AC77" s="143">
        <v>1</v>
      </c>
      <c r="AD77" s="143">
        <v>1</v>
      </c>
      <c r="AE77" s="143">
        <v>1</v>
      </c>
      <c r="AF77" s="143">
        <v>1</v>
      </c>
      <c r="AG77" s="143">
        <v>1</v>
      </c>
      <c r="AH77" s="143">
        <v>1</v>
      </c>
      <c r="AI77" s="143">
        <v>1</v>
      </c>
      <c r="AJ77" s="143">
        <v>1</v>
      </c>
      <c r="AK77" s="143">
        <v>1</v>
      </c>
      <c r="AL77" s="143">
        <v>1</v>
      </c>
      <c r="AM77" s="143">
        <v>1</v>
      </c>
      <c r="AN77" s="143">
        <v>1</v>
      </c>
      <c r="AO77" s="143">
        <v>1</v>
      </c>
      <c r="AP77" s="180"/>
      <c r="AQ77" s="86"/>
      <c r="AR77" s="49"/>
      <c r="AS77" s="86"/>
      <c r="AT77" s="86"/>
      <c r="AU77" s="85"/>
      <c r="AV77" s="71"/>
      <c r="AW77" s="71"/>
      <c r="AX77" s="71"/>
      <c r="AY77" s="71"/>
      <c r="AZ77" s="71"/>
      <c r="BA77" s="71"/>
      <c r="BB77" s="71"/>
      <c r="BC77" s="71"/>
      <c r="BD77" s="71"/>
      <c r="BE77" s="143">
        <f>SUM(E77:BD77)</f>
        <v>46</v>
      </c>
    </row>
    <row r="78" spans="1:57" customFormat="1" ht="15" customHeight="1">
      <c r="A78" s="399"/>
      <c r="B78" s="347"/>
      <c r="C78" s="326"/>
      <c r="D78" s="194" t="s">
        <v>53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86"/>
      <c r="T78" s="86"/>
      <c r="U78" s="86"/>
      <c r="V78" s="71"/>
      <c r="W78" s="71"/>
      <c r="X78" s="143"/>
      <c r="Y78" s="14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43"/>
      <c r="AP78" s="180"/>
      <c r="AQ78" s="86"/>
      <c r="AR78" s="49"/>
      <c r="AS78" s="86"/>
      <c r="AT78" s="86"/>
      <c r="AU78" s="85"/>
      <c r="AV78" s="71"/>
      <c r="AW78" s="71"/>
      <c r="AX78" s="71"/>
      <c r="AY78" s="71"/>
      <c r="AZ78" s="71"/>
      <c r="BA78" s="71"/>
      <c r="BB78" s="71"/>
      <c r="BC78" s="71"/>
      <c r="BD78" s="71"/>
      <c r="BE78" s="143"/>
    </row>
    <row r="79" spans="1:57" customFormat="1" ht="15" customHeight="1">
      <c r="A79" s="399"/>
      <c r="B79" s="346" t="s">
        <v>117</v>
      </c>
      <c r="C79" s="344" t="s">
        <v>206</v>
      </c>
      <c r="D79" s="194" t="s">
        <v>54</v>
      </c>
      <c r="E79" s="13">
        <v>2</v>
      </c>
      <c r="F79" s="13">
        <v>2</v>
      </c>
      <c r="G79" s="13">
        <v>2</v>
      </c>
      <c r="H79" s="13">
        <v>2</v>
      </c>
      <c r="I79" s="13">
        <v>2</v>
      </c>
      <c r="J79" s="13">
        <v>2</v>
      </c>
      <c r="K79" s="13">
        <v>2</v>
      </c>
      <c r="L79" s="13">
        <v>2</v>
      </c>
      <c r="M79" s="13">
        <v>2</v>
      </c>
      <c r="N79" s="13">
        <v>2</v>
      </c>
      <c r="O79" s="13">
        <v>2</v>
      </c>
      <c r="P79" s="13">
        <v>2</v>
      </c>
      <c r="Q79" s="13">
        <v>2</v>
      </c>
      <c r="R79" s="13">
        <v>2</v>
      </c>
      <c r="S79" s="86"/>
      <c r="T79" s="86"/>
      <c r="U79" s="86"/>
      <c r="V79" s="146"/>
      <c r="W79" s="146"/>
      <c r="X79" s="143">
        <v>3</v>
      </c>
      <c r="Y79" s="143">
        <v>3</v>
      </c>
      <c r="Z79" s="143">
        <v>3</v>
      </c>
      <c r="AA79" s="143">
        <v>3</v>
      </c>
      <c r="AB79" s="143">
        <v>3</v>
      </c>
      <c r="AC79" s="143">
        <v>3</v>
      </c>
      <c r="AD79" s="143">
        <v>3</v>
      </c>
      <c r="AE79" s="143">
        <v>3</v>
      </c>
      <c r="AF79" s="143">
        <v>3</v>
      </c>
      <c r="AG79" s="143">
        <v>3</v>
      </c>
      <c r="AH79" s="143">
        <v>3</v>
      </c>
      <c r="AI79" s="143">
        <v>3</v>
      </c>
      <c r="AJ79" s="143">
        <v>3</v>
      </c>
      <c r="AK79" s="143">
        <v>3</v>
      </c>
      <c r="AL79" s="143">
        <v>3</v>
      </c>
      <c r="AM79" s="143">
        <v>3</v>
      </c>
      <c r="AN79" s="143">
        <v>3</v>
      </c>
      <c r="AO79" s="143">
        <v>3</v>
      </c>
      <c r="AP79" s="180"/>
      <c r="AQ79" s="86"/>
      <c r="AR79" s="49"/>
      <c r="AS79" s="86"/>
      <c r="AT79" s="86"/>
      <c r="AU79" s="85"/>
      <c r="AV79" s="146"/>
      <c r="AW79" s="146"/>
      <c r="AX79" s="146"/>
      <c r="AY79" s="146"/>
      <c r="AZ79" s="146"/>
      <c r="BA79" s="146"/>
      <c r="BB79" s="146"/>
      <c r="BC79" s="146"/>
      <c r="BD79" s="146"/>
      <c r="BE79" s="143">
        <f>SUM(E79:BD79)</f>
        <v>82</v>
      </c>
    </row>
    <row r="80" spans="1:57" customFormat="1" ht="15" customHeight="1">
      <c r="A80" s="399"/>
      <c r="B80" s="347"/>
      <c r="C80" s="350"/>
      <c r="D80" s="194" t="s">
        <v>53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86"/>
      <c r="T80" s="86"/>
      <c r="U80" s="86"/>
      <c r="V80" s="146"/>
      <c r="W80" s="146"/>
      <c r="X80" s="143"/>
      <c r="Y80" s="14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43"/>
      <c r="AP80" s="180"/>
      <c r="AQ80" s="86"/>
      <c r="AR80" s="49"/>
      <c r="AS80" s="86"/>
      <c r="AT80" s="86"/>
      <c r="AU80" s="85"/>
      <c r="AV80" s="146"/>
      <c r="AW80" s="146"/>
      <c r="AX80" s="146"/>
      <c r="AY80" s="146"/>
      <c r="AZ80" s="146"/>
      <c r="BA80" s="146"/>
      <c r="BB80" s="146"/>
      <c r="BC80" s="146"/>
      <c r="BD80" s="146"/>
      <c r="BE80" s="143"/>
    </row>
    <row r="81" spans="1:57" customFormat="1" ht="15" customHeight="1">
      <c r="A81" s="399"/>
      <c r="B81" s="346" t="s">
        <v>151</v>
      </c>
      <c r="C81" s="405" t="s">
        <v>4</v>
      </c>
      <c r="D81" s="194" t="s">
        <v>54</v>
      </c>
      <c r="E81" s="13">
        <v>2</v>
      </c>
      <c r="F81" s="13">
        <v>2</v>
      </c>
      <c r="G81" s="13">
        <v>2</v>
      </c>
      <c r="H81" s="13">
        <v>2</v>
      </c>
      <c r="I81" s="13">
        <v>2</v>
      </c>
      <c r="J81" s="13">
        <v>2</v>
      </c>
      <c r="K81" s="13">
        <v>2</v>
      </c>
      <c r="L81" s="13">
        <v>2</v>
      </c>
      <c r="M81" s="13">
        <v>2</v>
      </c>
      <c r="N81" s="143">
        <v>2</v>
      </c>
      <c r="O81" s="143">
        <v>2</v>
      </c>
      <c r="P81" s="143">
        <v>2</v>
      </c>
      <c r="Q81" s="143">
        <v>2</v>
      </c>
      <c r="R81" s="143">
        <v>2</v>
      </c>
      <c r="S81" s="86"/>
      <c r="T81" s="86"/>
      <c r="U81" s="86"/>
      <c r="V81" s="71"/>
      <c r="W81" s="71"/>
      <c r="X81" s="143">
        <v>2</v>
      </c>
      <c r="Y81" s="143">
        <v>2</v>
      </c>
      <c r="Z81" s="143">
        <v>2</v>
      </c>
      <c r="AA81" s="143">
        <v>2</v>
      </c>
      <c r="AB81" s="143">
        <v>2</v>
      </c>
      <c r="AC81" s="143">
        <v>2</v>
      </c>
      <c r="AD81" s="143">
        <v>1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80"/>
      <c r="AQ81" s="86"/>
      <c r="AR81" s="49"/>
      <c r="AS81" s="86"/>
      <c r="AT81" s="86"/>
      <c r="AU81" s="85"/>
      <c r="AV81" s="71"/>
      <c r="AW81" s="71"/>
      <c r="AX81" s="71"/>
      <c r="AY81" s="71"/>
      <c r="AZ81" s="71"/>
      <c r="BA81" s="71"/>
      <c r="BB81" s="71"/>
      <c r="BC81" s="71"/>
      <c r="BD81" s="71"/>
      <c r="BE81" s="143">
        <f>SUM(E81:BD81)</f>
        <v>41</v>
      </c>
    </row>
    <row r="82" spans="1:57" customFormat="1" ht="15" customHeight="1">
      <c r="A82" s="399"/>
      <c r="B82" s="347"/>
      <c r="C82" s="406"/>
      <c r="D82" s="194" t="s">
        <v>53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6"/>
      <c r="T82" s="86"/>
      <c r="U82" s="86"/>
      <c r="V82" s="71"/>
      <c r="W82" s="71"/>
      <c r="X82" s="144"/>
      <c r="Y82" s="144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44"/>
      <c r="AP82" s="180"/>
      <c r="AQ82" s="86"/>
      <c r="AR82" s="49"/>
      <c r="AS82" s="86"/>
      <c r="AT82" s="86"/>
      <c r="AU82" s="85"/>
      <c r="AV82" s="71"/>
      <c r="AW82" s="71"/>
      <c r="AX82" s="71"/>
      <c r="AY82" s="71"/>
      <c r="AZ82" s="71"/>
      <c r="BA82" s="71"/>
      <c r="BB82" s="71"/>
      <c r="BC82" s="71"/>
      <c r="BD82" s="71"/>
      <c r="BE82" s="143"/>
    </row>
    <row r="83" spans="1:57" customFormat="1" ht="15" customHeight="1">
      <c r="A83" s="399"/>
      <c r="B83" s="340" t="s">
        <v>136</v>
      </c>
      <c r="C83" s="334" t="s">
        <v>134</v>
      </c>
      <c r="D83" s="194" t="s">
        <v>54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86"/>
      <c r="T83" s="86"/>
      <c r="U83" s="86"/>
      <c r="V83" s="71"/>
      <c r="W83" s="71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180"/>
      <c r="AQ83" s="86"/>
      <c r="AR83" s="49"/>
      <c r="AS83" s="86"/>
      <c r="AT83" s="86"/>
      <c r="AU83" s="85"/>
      <c r="AV83" s="71"/>
      <c r="AW83" s="71"/>
      <c r="AX83" s="71"/>
      <c r="AY83" s="71"/>
      <c r="AZ83" s="71"/>
      <c r="BA83" s="71"/>
      <c r="BB83" s="71"/>
      <c r="BC83" s="71"/>
      <c r="BD83" s="71"/>
      <c r="BE83" s="143"/>
    </row>
    <row r="84" spans="1:57" customFormat="1" ht="15" customHeight="1">
      <c r="A84" s="399"/>
      <c r="B84" s="341"/>
      <c r="C84" s="335"/>
      <c r="D84" s="194" t="s">
        <v>53</v>
      </c>
      <c r="E84" s="8"/>
      <c r="F84" s="8"/>
      <c r="G84" s="8"/>
      <c r="H84" s="46"/>
      <c r="I84" s="8"/>
      <c r="J84" s="8"/>
      <c r="K84" s="8"/>
      <c r="L84" s="8"/>
      <c r="M84" s="8"/>
      <c r="N84" s="8"/>
      <c r="O84" s="8"/>
      <c r="P84" s="8"/>
      <c r="Q84" s="8"/>
      <c r="R84" s="8"/>
      <c r="S84" s="86"/>
      <c r="T84" s="86"/>
      <c r="U84" s="86"/>
      <c r="V84" s="71"/>
      <c r="W84" s="71"/>
      <c r="X84" s="46"/>
      <c r="Y84" s="46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46"/>
      <c r="AP84" s="180"/>
      <c r="AQ84" s="86"/>
      <c r="AR84" s="49"/>
      <c r="AS84" s="86"/>
      <c r="AT84" s="86"/>
      <c r="AU84" s="85"/>
      <c r="AV84" s="71"/>
      <c r="AW84" s="71"/>
      <c r="AX84" s="71"/>
      <c r="AY84" s="71"/>
      <c r="AZ84" s="71"/>
      <c r="BA84" s="71"/>
      <c r="BB84" s="71"/>
      <c r="BC84" s="71"/>
      <c r="BD84" s="71"/>
      <c r="BE84" s="143"/>
    </row>
    <row r="85" spans="1:57" customFormat="1" ht="15" customHeight="1">
      <c r="A85" s="399"/>
      <c r="B85" s="346" t="s">
        <v>138</v>
      </c>
      <c r="C85" s="383" t="s">
        <v>3</v>
      </c>
      <c r="D85" s="194" t="s">
        <v>54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6"/>
      <c r="S85" s="86"/>
      <c r="T85" s="86"/>
      <c r="U85" s="86"/>
      <c r="V85" s="71"/>
      <c r="W85" s="71"/>
      <c r="X85" s="143">
        <v>3</v>
      </c>
      <c r="Y85" s="143">
        <v>3</v>
      </c>
      <c r="Z85" s="143">
        <v>3</v>
      </c>
      <c r="AA85" s="143">
        <v>3</v>
      </c>
      <c r="AB85" s="143">
        <v>3</v>
      </c>
      <c r="AC85" s="143">
        <v>3</v>
      </c>
      <c r="AD85" s="143">
        <v>3</v>
      </c>
      <c r="AE85" s="143">
        <v>3</v>
      </c>
      <c r="AF85" s="143">
        <v>3</v>
      </c>
      <c r="AG85" s="143">
        <v>3</v>
      </c>
      <c r="AH85" s="143">
        <v>3</v>
      </c>
      <c r="AI85" s="143">
        <v>3</v>
      </c>
      <c r="AJ85" s="143">
        <v>3</v>
      </c>
      <c r="AK85" s="143">
        <v>3</v>
      </c>
      <c r="AL85" s="143">
        <v>3</v>
      </c>
      <c r="AM85" s="143">
        <v>3</v>
      </c>
      <c r="AN85" s="143">
        <v>0</v>
      </c>
      <c r="AO85" s="143">
        <v>0</v>
      </c>
      <c r="AP85" s="180"/>
      <c r="AQ85" s="86"/>
      <c r="AR85" s="49"/>
      <c r="AS85" s="86"/>
      <c r="AT85" s="86"/>
      <c r="AU85" s="85"/>
      <c r="AV85" s="71"/>
      <c r="AW85" s="71"/>
      <c r="AX85" s="71"/>
      <c r="AY85" s="71"/>
      <c r="AZ85" s="71"/>
      <c r="BA85" s="71"/>
      <c r="BB85" s="71"/>
      <c r="BC85" s="71"/>
      <c r="BD85" s="71"/>
      <c r="BE85" s="143">
        <f>SUM(E85:BD85)</f>
        <v>48</v>
      </c>
    </row>
    <row r="86" spans="1:57" customFormat="1" ht="15" customHeight="1">
      <c r="A86" s="399"/>
      <c r="B86" s="347"/>
      <c r="C86" s="383"/>
      <c r="D86" s="194" t="s">
        <v>53</v>
      </c>
      <c r="E86" s="8"/>
      <c r="F86" s="8"/>
      <c r="G86" s="8"/>
      <c r="H86" s="144"/>
      <c r="I86" s="8"/>
      <c r="J86" s="8"/>
      <c r="K86" s="8"/>
      <c r="L86" s="8"/>
      <c r="M86" s="8"/>
      <c r="N86" s="8"/>
      <c r="O86" s="8"/>
      <c r="P86" s="8"/>
      <c r="Q86" s="8"/>
      <c r="R86" s="8"/>
      <c r="S86" s="86"/>
      <c r="T86" s="86"/>
      <c r="U86" s="86"/>
      <c r="V86" s="71"/>
      <c r="W86" s="71"/>
      <c r="X86" s="143"/>
      <c r="Y86" s="14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43"/>
      <c r="AP86" s="180"/>
      <c r="AQ86" s="86"/>
      <c r="AR86" s="49"/>
      <c r="AS86" s="86"/>
      <c r="AT86" s="86"/>
      <c r="AU86" s="85"/>
      <c r="AV86" s="71"/>
      <c r="AW86" s="71"/>
      <c r="AX86" s="71"/>
      <c r="AY86" s="71"/>
      <c r="AZ86" s="71"/>
      <c r="BA86" s="71"/>
      <c r="BB86" s="71"/>
      <c r="BC86" s="71"/>
      <c r="BD86" s="71"/>
      <c r="BE86" s="143"/>
    </row>
    <row r="87" spans="1:57" customFormat="1" ht="15" customHeight="1">
      <c r="A87" s="399"/>
      <c r="B87" s="346" t="s">
        <v>139</v>
      </c>
      <c r="C87" s="383" t="s">
        <v>2</v>
      </c>
      <c r="D87" s="194" t="s">
        <v>54</v>
      </c>
      <c r="E87" s="13">
        <v>4</v>
      </c>
      <c r="F87" s="13">
        <v>4</v>
      </c>
      <c r="G87" s="13">
        <v>4</v>
      </c>
      <c r="H87" s="13">
        <v>4</v>
      </c>
      <c r="I87" s="13">
        <v>4</v>
      </c>
      <c r="J87" s="13">
        <v>4</v>
      </c>
      <c r="K87" s="13">
        <v>4</v>
      </c>
      <c r="L87" s="13">
        <v>4</v>
      </c>
      <c r="M87" s="13">
        <v>4</v>
      </c>
      <c r="N87" s="13">
        <v>4</v>
      </c>
      <c r="O87" s="13">
        <v>4</v>
      </c>
      <c r="P87" s="13">
        <v>4</v>
      </c>
      <c r="Q87" s="13">
        <v>4</v>
      </c>
      <c r="R87" s="13">
        <v>4</v>
      </c>
      <c r="S87" s="86"/>
      <c r="T87" s="86"/>
      <c r="U87" s="86"/>
      <c r="V87" s="71"/>
      <c r="W87" s="71"/>
      <c r="X87" s="143">
        <v>3</v>
      </c>
      <c r="Y87" s="143">
        <v>3</v>
      </c>
      <c r="Z87" s="143">
        <v>3</v>
      </c>
      <c r="AA87" s="143">
        <v>3</v>
      </c>
      <c r="AB87" s="143">
        <v>3</v>
      </c>
      <c r="AC87" s="143">
        <v>3</v>
      </c>
      <c r="AD87" s="143">
        <v>3</v>
      </c>
      <c r="AE87" s="143">
        <v>3</v>
      </c>
      <c r="AF87" s="143">
        <v>3</v>
      </c>
      <c r="AG87" s="143">
        <v>3</v>
      </c>
      <c r="AH87" s="143">
        <v>3</v>
      </c>
      <c r="AI87" s="143">
        <v>3</v>
      </c>
      <c r="AJ87" s="143">
        <v>3</v>
      </c>
      <c r="AK87" s="143">
        <v>3</v>
      </c>
      <c r="AL87" s="143">
        <v>3</v>
      </c>
      <c r="AM87" s="143">
        <v>3</v>
      </c>
      <c r="AN87" s="48">
        <v>2</v>
      </c>
      <c r="AO87" s="48">
        <v>2</v>
      </c>
      <c r="AP87" s="180"/>
      <c r="AQ87" s="86"/>
      <c r="AR87" s="49"/>
      <c r="AS87" s="86"/>
      <c r="AT87" s="86"/>
      <c r="AU87" s="85"/>
      <c r="AV87" s="71"/>
      <c r="AW87" s="71"/>
      <c r="AX87" s="71"/>
      <c r="AY87" s="71"/>
      <c r="AZ87" s="71"/>
      <c r="BA87" s="71"/>
      <c r="BB87" s="71"/>
      <c r="BC87" s="71"/>
      <c r="BD87" s="71"/>
      <c r="BE87" s="143">
        <f>SUM(E87:BD87)</f>
        <v>108</v>
      </c>
    </row>
    <row r="88" spans="1:57" customFormat="1" ht="16.5" customHeight="1">
      <c r="A88" s="399"/>
      <c r="B88" s="347"/>
      <c r="C88" s="383"/>
      <c r="D88" s="195" t="s">
        <v>53</v>
      </c>
      <c r="E88" s="13"/>
      <c r="F88" s="13"/>
      <c r="G88" s="13"/>
      <c r="H88" s="14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86"/>
      <c r="T88" s="86"/>
      <c r="U88" s="86"/>
      <c r="V88" s="71"/>
      <c r="W88" s="71"/>
      <c r="X88" s="143"/>
      <c r="Y88" s="14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43"/>
      <c r="AP88" s="180"/>
      <c r="AQ88" s="86"/>
      <c r="AR88" s="49"/>
      <c r="AS88" s="86"/>
      <c r="AT88" s="86"/>
      <c r="AU88" s="85"/>
      <c r="AV88" s="71"/>
      <c r="AW88" s="71"/>
      <c r="AX88" s="71"/>
      <c r="AY88" s="71"/>
      <c r="AZ88" s="71"/>
      <c r="BA88" s="71"/>
      <c r="BB88" s="71"/>
      <c r="BC88" s="71"/>
      <c r="BD88" s="71"/>
      <c r="BE88" s="143"/>
    </row>
    <row r="89" spans="1:57" customFormat="1" ht="15" customHeight="1">
      <c r="A89" s="399"/>
      <c r="B89" s="346" t="s">
        <v>140</v>
      </c>
      <c r="C89" s="325" t="s">
        <v>4</v>
      </c>
      <c r="D89" s="194" t="s">
        <v>54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86"/>
      <c r="T89" s="86"/>
      <c r="U89" s="86"/>
      <c r="V89" s="71"/>
      <c r="W89" s="71"/>
      <c r="X89" s="143"/>
      <c r="Y89" s="143"/>
      <c r="Z89" s="143"/>
      <c r="AA89" s="143"/>
      <c r="AB89" s="143"/>
      <c r="AC89" s="143"/>
      <c r="AD89" s="143">
        <v>1</v>
      </c>
      <c r="AE89" s="143">
        <v>2</v>
      </c>
      <c r="AF89" s="143">
        <v>2</v>
      </c>
      <c r="AG89" s="143">
        <v>2</v>
      </c>
      <c r="AH89" s="143">
        <v>2</v>
      </c>
      <c r="AI89" s="143">
        <v>2</v>
      </c>
      <c r="AJ89" s="143">
        <v>2</v>
      </c>
      <c r="AK89" s="143">
        <v>2</v>
      </c>
      <c r="AL89" s="143">
        <v>2</v>
      </c>
      <c r="AM89" s="143">
        <v>2</v>
      </c>
      <c r="AN89" s="143">
        <v>2</v>
      </c>
      <c r="AO89" s="143">
        <v>2</v>
      </c>
      <c r="AP89" s="180"/>
      <c r="AQ89" s="86"/>
      <c r="AR89" s="49"/>
      <c r="AS89" s="86"/>
      <c r="AT89" s="86"/>
      <c r="AU89" s="85"/>
      <c r="AV89" s="71"/>
      <c r="AW89" s="71"/>
      <c r="AX89" s="71"/>
      <c r="AY89" s="71"/>
      <c r="AZ89" s="71"/>
      <c r="BA89" s="71"/>
      <c r="BB89" s="71"/>
      <c r="BC89" s="71"/>
      <c r="BD89" s="71"/>
      <c r="BE89" s="143">
        <f>SUM(E89:BD89)</f>
        <v>23</v>
      </c>
    </row>
    <row r="90" spans="1:57" customFormat="1" ht="15" customHeight="1">
      <c r="A90" s="399"/>
      <c r="B90" s="347"/>
      <c r="C90" s="339"/>
      <c r="D90" s="194" t="s">
        <v>53</v>
      </c>
      <c r="E90" s="8"/>
      <c r="F90" s="8"/>
      <c r="G90" s="8"/>
      <c r="H90" s="46"/>
      <c r="I90" s="8"/>
      <c r="J90" s="8"/>
      <c r="K90" s="8"/>
      <c r="L90" s="8"/>
      <c r="M90" s="8"/>
      <c r="N90" s="8"/>
      <c r="O90" s="8"/>
      <c r="P90" s="8"/>
      <c r="Q90" s="8"/>
      <c r="R90" s="8"/>
      <c r="S90" s="86"/>
      <c r="T90" s="86"/>
      <c r="U90" s="86"/>
      <c r="V90" s="71"/>
      <c r="W90" s="71"/>
      <c r="X90" s="46"/>
      <c r="Y90" s="4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46"/>
      <c r="AP90" s="180"/>
      <c r="AQ90" s="86"/>
      <c r="AR90" s="49"/>
      <c r="AS90" s="86"/>
      <c r="AT90" s="86"/>
      <c r="AU90" s="85"/>
      <c r="AV90" s="71"/>
      <c r="AW90" s="71"/>
      <c r="AX90" s="71"/>
      <c r="AY90" s="71"/>
      <c r="AZ90" s="71"/>
      <c r="BA90" s="71"/>
      <c r="BB90" s="71"/>
      <c r="BC90" s="71"/>
      <c r="BD90" s="71"/>
      <c r="BE90" s="143"/>
    </row>
    <row r="91" spans="1:57" customFormat="1" ht="15" customHeight="1">
      <c r="A91" s="399"/>
      <c r="B91" s="332" t="s">
        <v>142</v>
      </c>
      <c r="C91" s="334" t="s">
        <v>141</v>
      </c>
      <c r="D91" s="139" t="s">
        <v>54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86"/>
      <c r="T91" s="86"/>
      <c r="U91" s="86"/>
      <c r="V91" s="66"/>
      <c r="W91" s="66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82"/>
      <c r="AQ91" s="95"/>
      <c r="AR91" s="64"/>
      <c r="AS91" s="95"/>
      <c r="AT91" s="95"/>
      <c r="AU91" s="94"/>
      <c r="AV91" s="66"/>
      <c r="AW91" s="66"/>
      <c r="AX91" s="66"/>
      <c r="AY91" s="66"/>
      <c r="AZ91" s="66"/>
      <c r="BA91" s="66"/>
      <c r="BB91" s="66"/>
      <c r="BC91" s="66"/>
      <c r="BD91" s="66"/>
      <c r="BE91" s="42"/>
    </row>
    <row r="92" spans="1:57" customFormat="1" ht="15" customHeight="1">
      <c r="A92" s="399"/>
      <c r="B92" s="333"/>
      <c r="C92" s="335"/>
      <c r="D92" s="139" t="s">
        <v>53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86"/>
      <c r="T92" s="86"/>
      <c r="U92" s="86"/>
      <c r="V92" s="66"/>
      <c r="W92" s="66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82"/>
      <c r="AQ92" s="95"/>
      <c r="AR92" s="64"/>
      <c r="AS92" s="95"/>
      <c r="AT92" s="95"/>
      <c r="AU92" s="94"/>
      <c r="AV92" s="66"/>
      <c r="AW92" s="66"/>
      <c r="AX92" s="66"/>
      <c r="AY92" s="66"/>
      <c r="AZ92" s="66"/>
      <c r="BA92" s="66"/>
      <c r="BB92" s="66"/>
      <c r="BC92" s="66"/>
      <c r="BD92" s="66"/>
      <c r="BE92" s="42"/>
    </row>
    <row r="93" spans="1:57" customFormat="1" ht="23.25" customHeight="1">
      <c r="A93" s="399"/>
      <c r="B93" s="342" t="s">
        <v>143</v>
      </c>
      <c r="C93" s="387" t="s">
        <v>187</v>
      </c>
      <c r="D93" s="194" t="s">
        <v>54</v>
      </c>
      <c r="E93" s="143">
        <v>4</v>
      </c>
      <c r="F93" s="143">
        <v>4</v>
      </c>
      <c r="G93" s="143">
        <v>4</v>
      </c>
      <c r="H93" s="143">
        <v>4</v>
      </c>
      <c r="I93" s="143">
        <v>4</v>
      </c>
      <c r="J93" s="143">
        <v>4</v>
      </c>
      <c r="K93" s="143">
        <v>4</v>
      </c>
      <c r="L93" s="143">
        <v>4</v>
      </c>
      <c r="M93" s="143">
        <v>4</v>
      </c>
      <c r="N93" s="143">
        <v>4</v>
      </c>
      <c r="O93" s="143">
        <v>4</v>
      </c>
      <c r="P93" s="143">
        <v>4</v>
      </c>
      <c r="Q93" s="143">
        <v>4</v>
      </c>
      <c r="R93" s="143">
        <v>4</v>
      </c>
      <c r="S93" s="86"/>
      <c r="T93" s="86"/>
      <c r="U93" s="86"/>
      <c r="V93" s="66"/>
      <c r="W93" s="66"/>
      <c r="X93" s="143">
        <v>2</v>
      </c>
      <c r="Y93" s="143">
        <v>2</v>
      </c>
      <c r="Z93" s="143">
        <v>2</v>
      </c>
      <c r="AA93" s="143">
        <v>2</v>
      </c>
      <c r="AB93" s="143">
        <v>2</v>
      </c>
      <c r="AC93" s="143">
        <v>2</v>
      </c>
      <c r="AD93" s="143">
        <v>2</v>
      </c>
      <c r="AE93" s="143">
        <v>2</v>
      </c>
      <c r="AF93" s="143">
        <v>2</v>
      </c>
      <c r="AG93" s="143">
        <v>2</v>
      </c>
      <c r="AH93" s="143">
        <v>2</v>
      </c>
      <c r="AI93" s="143">
        <v>2</v>
      </c>
      <c r="AJ93" s="143">
        <v>2</v>
      </c>
      <c r="AK93" s="143">
        <v>2</v>
      </c>
      <c r="AL93" s="143">
        <v>2</v>
      </c>
      <c r="AM93" s="143">
        <v>2</v>
      </c>
      <c r="AN93" s="143">
        <v>2</v>
      </c>
      <c r="AO93" s="143">
        <v>2</v>
      </c>
      <c r="AP93" s="180"/>
      <c r="AQ93" s="86"/>
      <c r="AR93" s="49"/>
      <c r="AS93" s="86"/>
      <c r="AT93" s="95"/>
      <c r="AU93" s="94"/>
      <c r="AV93" s="71"/>
      <c r="AW93" s="71"/>
      <c r="AX93" s="71"/>
      <c r="AY93" s="71"/>
      <c r="AZ93" s="71"/>
      <c r="BA93" s="71"/>
      <c r="BB93" s="71"/>
      <c r="BC93" s="71"/>
      <c r="BD93" s="71"/>
      <c r="BE93" s="143">
        <f>SUM(E93:BD93)</f>
        <v>92</v>
      </c>
    </row>
    <row r="94" spans="1:57" customFormat="1" ht="28.5" customHeight="1">
      <c r="A94" s="399"/>
      <c r="B94" s="386"/>
      <c r="C94" s="388"/>
      <c r="D94" s="194" t="s">
        <v>53</v>
      </c>
      <c r="E94" s="8"/>
      <c r="F94" s="8"/>
      <c r="G94" s="8"/>
      <c r="H94" s="46"/>
      <c r="I94" s="8"/>
      <c r="J94" s="8"/>
      <c r="K94" s="8"/>
      <c r="L94" s="8"/>
      <c r="M94" s="8"/>
      <c r="N94" s="8"/>
      <c r="O94" s="8"/>
      <c r="P94" s="8"/>
      <c r="Q94" s="8"/>
      <c r="R94" s="8"/>
      <c r="S94" s="86"/>
      <c r="T94" s="86"/>
      <c r="U94" s="86"/>
      <c r="V94" s="71"/>
      <c r="W94" s="71"/>
      <c r="X94" s="46"/>
      <c r="Y94" s="46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46"/>
      <c r="AP94" s="180"/>
      <c r="AQ94" s="86"/>
      <c r="AR94" s="49"/>
      <c r="AS94" s="86"/>
      <c r="AT94" s="95"/>
      <c r="AU94" s="94"/>
      <c r="AV94" s="71"/>
      <c r="AW94" s="71"/>
      <c r="AX94" s="71"/>
      <c r="AY94" s="71"/>
      <c r="AZ94" s="71"/>
      <c r="BA94" s="71"/>
      <c r="BB94" s="71"/>
      <c r="BC94" s="71"/>
      <c r="BD94" s="71"/>
      <c r="BE94" s="143"/>
    </row>
    <row r="95" spans="1:57" customFormat="1" ht="15" customHeight="1">
      <c r="A95" s="399"/>
      <c r="B95" s="332" t="s">
        <v>8</v>
      </c>
      <c r="C95" s="340" t="s">
        <v>9</v>
      </c>
      <c r="D95" s="139" t="s">
        <v>54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86"/>
      <c r="T95" s="86"/>
      <c r="U95" s="86"/>
      <c r="V95" s="71"/>
      <c r="W95" s="71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80"/>
      <c r="AQ95" s="86"/>
      <c r="AR95" s="49"/>
      <c r="AS95" s="86"/>
      <c r="AT95" s="95"/>
      <c r="AU95" s="94"/>
      <c r="AV95" s="71"/>
      <c r="AW95" s="71"/>
      <c r="AX95" s="71"/>
      <c r="AY95" s="71"/>
      <c r="AZ95" s="71"/>
      <c r="BA95" s="71"/>
      <c r="BB95" s="71"/>
      <c r="BC95" s="71"/>
      <c r="BD95" s="71"/>
      <c r="BE95" s="143">
        <f>SUM(E95:BD95)</f>
        <v>0</v>
      </c>
    </row>
    <row r="96" spans="1:57" customFormat="1" ht="15" customHeight="1">
      <c r="A96" s="399"/>
      <c r="B96" s="333"/>
      <c r="C96" s="341"/>
      <c r="D96" s="139" t="s">
        <v>53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86"/>
      <c r="T96" s="86"/>
      <c r="U96" s="86"/>
      <c r="V96" s="71"/>
      <c r="W96" s="71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80"/>
      <c r="AQ96" s="86"/>
      <c r="AR96" s="49"/>
      <c r="AS96" s="86"/>
      <c r="AT96" s="95"/>
      <c r="AU96" s="94"/>
      <c r="AV96" s="71"/>
      <c r="AW96" s="71"/>
      <c r="AX96" s="71"/>
      <c r="AY96" s="71"/>
      <c r="AZ96" s="71"/>
      <c r="BA96" s="71"/>
      <c r="BB96" s="71"/>
      <c r="BC96" s="71"/>
      <c r="BD96" s="71"/>
      <c r="BE96" s="143"/>
    </row>
    <row r="97" spans="1:58" customFormat="1" ht="15" customHeight="1">
      <c r="A97" s="399"/>
      <c r="B97" s="346" t="s">
        <v>43</v>
      </c>
      <c r="C97" s="336" t="s">
        <v>188</v>
      </c>
      <c r="D97" s="194" t="s">
        <v>54</v>
      </c>
      <c r="E97" s="46">
        <v>4</v>
      </c>
      <c r="F97" s="177">
        <v>4</v>
      </c>
      <c r="G97" s="177">
        <v>4</v>
      </c>
      <c r="H97" s="177">
        <v>4</v>
      </c>
      <c r="I97" s="177">
        <v>4</v>
      </c>
      <c r="J97" s="177">
        <v>4</v>
      </c>
      <c r="K97" s="177">
        <v>4</v>
      </c>
      <c r="L97" s="177">
        <v>4</v>
      </c>
      <c r="M97" s="177">
        <v>4</v>
      </c>
      <c r="N97" s="177">
        <v>4</v>
      </c>
      <c r="O97" s="177">
        <v>4</v>
      </c>
      <c r="P97" s="177">
        <v>4</v>
      </c>
      <c r="Q97" s="177">
        <v>4</v>
      </c>
      <c r="R97" s="177">
        <v>4</v>
      </c>
      <c r="S97" s="86"/>
      <c r="T97" s="86"/>
      <c r="U97" s="86"/>
      <c r="V97" s="71"/>
      <c r="W97" s="71"/>
      <c r="X97" s="46">
        <v>1</v>
      </c>
      <c r="Y97" s="177">
        <v>1</v>
      </c>
      <c r="Z97" s="177">
        <v>1</v>
      </c>
      <c r="AA97" s="177">
        <v>1</v>
      </c>
      <c r="AB97" s="177">
        <v>1</v>
      </c>
      <c r="AC97" s="177">
        <v>1</v>
      </c>
      <c r="AD97" s="177">
        <v>1</v>
      </c>
      <c r="AE97" s="177">
        <v>1</v>
      </c>
      <c r="AF97" s="177">
        <v>1</v>
      </c>
      <c r="AG97" s="177">
        <v>1</v>
      </c>
      <c r="AH97" s="177">
        <v>1</v>
      </c>
      <c r="AI97" s="177">
        <v>1</v>
      </c>
      <c r="AJ97" s="177">
        <v>1</v>
      </c>
      <c r="AK97" s="177">
        <v>1</v>
      </c>
      <c r="AL97" s="177">
        <v>1</v>
      </c>
      <c r="AM97" s="177">
        <v>1</v>
      </c>
      <c r="AN97" s="146">
        <v>0</v>
      </c>
      <c r="AO97" s="146">
        <v>0</v>
      </c>
      <c r="AP97" s="180"/>
      <c r="AQ97" s="86"/>
      <c r="AR97" s="49"/>
      <c r="AS97" s="86"/>
      <c r="AT97" s="95"/>
      <c r="AU97" s="94"/>
      <c r="AV97" s="71"/>
      <c r="AW97" s="71"/>
      <c r="AX97" s="71"/>
      <c r="AY97" s="71"/>
      <c r="AZ97" s="71"/>
      <c r="BA97" s="71"/>
      <c r="BB97" s="71"/>
      <c r="BC97" s="71"/>
      <c r="BD97" s="71"/>
      <c r="BE97" s="143">
        <f>SUM(E97:BD97)</f>
        <v>72</v>
      </c>
    </row>
    <row r="98" spans="1:58" customFormat="1" ht="15" customHeight="1">
      <c r="A98" s="399"/>
      <c r="B98" s="347"/>
      <c r="C98" s="337"/>
      <c r="D98" s="194" t="s">
        <v>53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86"/>
      <c r="T98" s="86"/>
      <c r="U98" s="86"/>
      <c r="V98" s="71"/>
      <c r="W98" s="71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180"/>
      <c r="AQ98" s="86"/>
      <c r="AR98" s="49"/>
      <c r="AS98" s="86"/>
      <c r="AT98" s="95"/>
      <c r="AU98" s="94"/>
      <c r="AV98" s="71"/>
      <c r="AW98" s="71"/>
      <c r="AX98" s="71"/>
      <c r="AY98" s="71"/>
      <c r="AZ98" s="71"/>
      <c r="BA98" s="71"/>
      <c r="BB98" s="71"/>
      <c r="BC98" s="71"/>
      <c r="BD98" s="71"/>
      <c r="BE98" s="143"/>
    </row>
    <row r="99" spans="1:58" customFormat="1" ht="15" customHeight="1">
      <c r="A99" s="399"/>
      <c r="B99" s="346" t="s">
        <v>44</v>
      </c>
      <c r="C99" s="344" t="s">
        <v>182</v>
      </c>
      <c r="D99" s="194" t="s">
        <v>54</v>
      </c>
      <c r="E99" s="8">
        <v>4</v>
      </c>
      <c r="F99" s="8">
        <v>4</v>
      </c>
      <c r="G99" s="8">
        <v>4</v>
      </c>
      <c r="H99" s="8">
        <v>4</v>
      </c>
      <c r="I99" s="8">
        <v>4</v>
      </c>
      <c r="J99" s="8">
        <v>4</v>
      </c>
      <c r="K99" s="8">
        <v>4</v>
      </c>
      <c r="L99" s="8">
        <v>4</v>
      </c>
      <c r="M99" s="8">
        <v>4</v>
      </c>
      <c r="N99" s="8">
        <v>4</v>
      </c>
      <c r="O99" s="8">
        <v>4</v>
      </c>
      <c r="P99" s="8">
        <v>4</v>
      </c>
      <c r="Q99" s="8">
        <v>4</v>
      </c>
      <c r="R99" s="8">
        <v>4</v>
      </c>
      <c r="S99" s="86"/>
      <c r="T99" s="86"/>
      <c r="U99" s="86"/>
      <c r="V99" s="66"/>
      <c r="W99" s="66"/>
      <c r="X99" s="144">
        <v>2</v>
      </c>
      <c r="Y99" s="177">
        <v>2</v>
      </c>
      <c r="Z99" s="177">
        <v>2</v>
      </c>
      <c r="AA99" s="177">
        <v>2</v>
      </c>
      <c r="AB99" s="177">
        <v>2</v>
      </c>
      <c r="AC99" s="177">
        <v>2</v>
      </c>
      <c r="AD99" s="177">
        <v>2</v>
      </c>
      <c r="AE99" s="177">
        <v>2</v>
      </c>
      <c r="AF99" s="177">
        <v>2</v>
      </c>
      <c r="AG99" s="177">
        <v>2</v>
      </c>
      <c r="AH99" s="177">
        <v>2</v>
      </c>
      <c r="AI99" s="177">
        <v>2</v>
      </c>
      <c r="AJ99" s="177">
        <v>2</v>
      </c>
      <c r="AK99" s="177">
        <v>2</v>
      </c>
      <c r="AL99" s="177">
        <v>2</v>
      </c>
      <c r="AM99" s="177">
        <v>2</v>
      </c>
      <c r="AN99" s="146">
        <v>0</v>
      </c>
      <c r="AO99" s="146">
        <v>0</v>
      </c>
      <c r="AP99" s="180"/>
      <c r="AQ99" s="86"/>
      <c r="AR99" s="49"/>
      <c r="AS99" s="86"/>
      <c r="AT99" s="95"/>
      <c r="AU99" s="94"/>
      <c r="AV99" s="71"/>
      <c r="AW99" s="71"/>
      <c r="AX99" s="71"/>
      <c r="AY99" s="71"/>
      <c r="AZ99" s="71"/>
      <c r="BA99" s="71"/>
      <c r="BB99" s="71"/>
      <c r="BC99" s="71"/>
      <c r="BD99" s="71"/>
      <c r="BE99" s="143">
        <f>SUM(E99:BD99)</f>
        <v>88</v>
      </c>
    </row>
    <row r="100" spans="1:58" customFormat="1" ht="24.75" customHeight="1">
      <c r="A100" s="399"/>
      <c r="B100" s="347"/>
      <c r="C100" s="350"/>
      <c r="D100" s="194" t="s">
        <v>53</v>
      </c>
      <c r="E100" s="8"/>
      <c r="F100" s="8"/>
      <c r="G100" s="8"/>
      <c r="H100" s="4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6"/>
      <c r="T100" s="86"/>
      <c r="U100" s="86"/>
      <c r="V100" s="71"/>
      <c r="W100" s="71"/>
      <c r="X100" s="46"/>
      <c r="Y100" s="46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46"/>
      <c r="AP100" s="180"/>
      <c r="AQ100" s="86"/>
      <c r="AR100" s="49"/>
      <c r="AS100" s="86"/>
      <c r="AT100" s="86"/>
      <c r="AU100" s="85"/>
      <c r="AV100" s="71"/>
      <c r="AW100" s="71"/>
      <c r="AX100" s="71"/>
      <c r="AY100" s="71"/>
      <c r="AZ100" s="71"/>
      <c r="BA100" s="71"/>
      <c r="BB100" s="71"/>
      <c r="BC100" s="71"/>
      <c r="BD100" s="71"/>
      <c r="BE100" s="143"/>
    </row>
    <row r="101" spans="1:58" customFormat="1" ht="15" customHeight="1">
      <c r="A101" s="399"/>
      <c r="B101" s="346" t="s">
        <v>129</v>
      </c>
      <c r="C101" s="344" t="s">
        <v>184</v>
      </c>
      <c r="D101" s="161" t="s">
        <v>54</v>
      </c>
      <c r="E101" s="8">
        <v>2</v>
      </c>
      <c r="F101" s="8">
        <v>2</v>
      </c>
      <c r="G101" s="8">
        <v>2</v>
      </c>
      <c r="H101" s="8">
        <v>2</v>
      </c>
      <c r="I101" s="8">
        <v>2</v>
      </c>
      <c r="J101" s="8">
        <v>2</v>
      </c>
      <c r="K101" s="8">
        <v>2</v>
      </c>
      <c r="L101" s="8">
        <v>2</v>
      </c>
      <c r="M101" s="8">
        <v>2</v>
      </c>
      <c r="N101" s="8">
        <v>2</v>
      </c>
      <c r="O101" s="8">
        <v>2</v>
      </c>
      <c r="P101" s="8">
        <v>2</v>
      </c>
      <c r="Q101" s="8">
        <v>2</v>
      </c>
      <c r="R101" s="8">
        <v>2</v>
      </c>
      <c r="S101" s="86"/>
      <c r="T101" s="86"/>
      <c r="U101" s="86"/>
      <c r="V101" s="71"/>
      <c r="W101" s="71"/>
      <c r="X101" s="46">
        <v>3</v>
      </c>
      <c r="Y101" s="177">
        <v>3</v>
      </c>
      <c r="Z101" s="177">
        <v>3</v>
      </c>
      <c r="AA101" s="177">
        <v>3</v>
      </c>
      <c r="AB101" s="177">
        <v>3</v>
      </c>
      <c r="AC101" s="177">
        <v>3</v>
      </c>
      <c r="AD101" s="177">
        <v>3</v>
      </c>
      <c r="AE101" s="177">
        <v>3</v>
      </c>
      <c r="AF101" s="177">
        <v>3</v>
      </c>
      <c r="AG101" s="177">
        <v>3</v>
      </c>
      <c r="AH101" s="177">
        <v>3</v>
      </c>
      <c r="AI101" s="177">
        <v>3</v>
      </c>
      <c r="AJ101" s="177">
        <v>3</v>
      </c>
      <c r="AK101" s="177">
        <v>3</v>
      </c>
      <c r="AL101" s="177">
        <v>3</v>
      </c>
      <c r="AM101" s="177">
        <v>3</v>
      </c>
      <c r="AN101" s="146">
        <v>6</v>
      </c>
      <c r="AO101" s="146">
        <v>6</v>
      </c>
      <c r="AP101" s="180"/>
      <c r="AQ101" s="86"/>
      <c r="AR101" s="49"/>
      <c r="AS101" s="86"/>
      <c r="AT101" s="93"/>
      <c r="AU101" s="92"/>
      <c r="AV101" s="71"/>
      <c r="AW101" s="71"/>
      <c r="AX101" s="71"/>
      <c r="AY101" s="71"/>
      <c r="AZ101" s="71"/>
      <c r="BA101" s="71"/>
      <c r="BB101" s="71"/>
      <c r="BC101" s="71"/>
      <c r="BD101" s="71"/>
      <c r="BE101" s="143">
        <f>SUM(E101:BD101)</f>
        <v>88</v>
      </c>
    </row>
    <row r="102" spans="1:58" customFormat="1" ht="15" customHeight="1">
      <c r="A102" s="399"/>
      <c r="B102" s="347"/>
      <c r="C102" s="350"/>
      <c r="D102" s="161" t="s">
        <v>53</v>
      </c>
      <c r="E102" s="8"/>
      <c r="F102" s="8"/>
      <c r="G102" s="8"/>
      <c r="H102" s="4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6"/>
      <c r="T102" s="86"/>
      <c r="U102" s="86"/>
      <c r="V102" s="71"/>
      <c r="W102" s="71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180"/>
      <c r="AQ102" s="86"/>
      <c r="AR102" s="49"/>
      <c r="AS102" s="86"/>
      <c r="AT102" s="93"/>
      <c r="AU102" s="92"/>
      <c r="AV102" s="71"/>
      <c r="AW102" s="71"/>
      <c r="AX102" s="71"/>
      <c r="AY102" s="71"/>
      <c r="AZ102" s="71"/>
      <c r="BA102" s="71"/>
      <c r="BB102" s="71"/>
      <c r="BC102" s="71"/>
      <c r="BD102" s="71"/>
      <c r="BE102" s="143"/>
    </row>
    <row r="103" spans="1:58" customFormat="1" ht="15" customHeight="1">
      <c r="A103" s="400"/>
      <c r="B103" s="192"/>
      <c r="C103" s="336" t="s">
        <v>10</v>
      </c>
      <c r="D103" s="161" t="s">
        <v>54</v>
      </c>
      <c r="E103" s="13">
        <v>2</v>
      </c>
      <c r="F103" s="13">
        <v>2</v>
      </c>
      <c r="G103" s="13">
        <v>2</v>
      </c>
      <c r="H103" s="13">
        <v>2</v>
      </c>
      <c r="I103" s="13">
        <v>2</v>
      </c>
      <c r="J103" s="13">
        <v>2</v>
      </c>
      <c r="K103" s="13">
        <v>2</v>
      </c>
      <c r="L103" s="13">
        <v>2</v>
      </c>
      <c r="M103" s="13">
        <v>2</v>
      </c>
      <c r="N103" s="13">
        <v>2</v>
      </c>
      <c r="O103" s="13">
        <v>2</v>
      </c>
      <c r="P103" s="13">
        <v>2</v>
      </c>
      <c r="Q103" s="13">
        <v>2</v>
      </c>
      <c r="R103" s="13">
        <v>2</v>
      </c>
      <c r="S103" s="185"/>
      <c r="T103" s="185"/>
      <c r="U103" s="185"/>
      <c r="V103" s="48"/>
      <c r="W103" s="48"/>
      <c r="X103" s="143">
        <v>2</v>
      </c>
      <c r="Y103" s="143">
        <v>2</v>
      </c>
      <c r="Z103" s="143">
        <v>2</v>
      </c>
      <c r="AA103" s="143">
        <v>2</v>
      </c>
      <c r="AB103" s="143">
        <v>2</v>
      </c>
      <c r="AC103" s="143">
        <v>2</v>
      </c>
      <c r="AD103" s="143">
        <v>2</v>
      </c>
      <c r="AE103" s="143">
        <v>2</v>
      </c>
      <c r="AF103" s="143">
        <v>2</v>
      </c>
      <c r="AG103" s="143">
        <v>2</v>
      </c>
      <c r="AH103" s="143">
        <v>2</v>
      </c>
      <c r="AI103" s="143">
        <v>2</v>
      </c>
      <c r="AJ103" s="143">
        <v>2</v>
      </c>
      <c r="AK103" s="143">
        <v>2</v>
      </c>
      <c r="AL103" s="143">
        <v>2</v>
      </c>
      <c r="AM103" s="143">
        <v>2</v>
      </c>
      <c r="AN103" s="48">
        <v>4</v>
      </c>
      <c r="AO103" s="48">
        <v>4</v>
      </c>
      <c r="AP103" s="180"/>
      <c r="AQ103" s="86"/>
      <c r="AR103" s="49"/>
      <c r="AS103" s="86"/>
      <c r="AT103" s="93"/>
      <c r="AU103" s="92"/>
      <c r="AV103" s="71"/>
      <c r="AW103" s="71"/>
      <c r="AX103" s="71"/>
      <c r="AY103" s="71"/>
      <c r="AZ103" s="71"/>
      <c r="BA103" s="71"/>
      <c r="BB103" s="71"/>
      <c r="BC103" s="71"/>
      <c r="BD103" s="71"/>
      <c r="BE103" s="143">
        <f>SUM(E103:BD103)</f>
        <v>68</v>
      </c>
    </row>
    <row r="104" spans="1:58" customFormat="1" ht="15" customHeight="1">
      <c r="A104" s="399"/>
      <c r="B104" s="193" t="s">
        <v>46</v>
      </c>
      <c r="C104" s="337"/>
      <c r="D104" s="161" t="s">
        <v>53</v>
      </c>
      <c r="E104" s="8"/>
      <c r="F104" s="8"/>
      <c r="G104" s="8"/>
      <c r="H104" s="144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6"/>
      <c r="T104" s="86"/>
      <c r="U104" s="86"/>
      <c r="V104" s="71"/>
      <c r="W104" s="71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80"/>
      <c r="AQ104" s="86"/>
      <c r="AR104" s="49"/>
      <c r="AS104" s="86"/>
      <c r="AT104" s="93"/>
      <c r="AU104" s="92"/>
      <c r="AV104" s="71"/>
      <c r="AW104" s="71"/>
      <c r="AX104" s="71"/>
      <c r="AY104" s="71"/>
      <c r="AZ104" s="71"/>
      <c r="BA104" s="71"/>
      <c r="BB104" s="71"/>
      <c r="BC104" s="71"/>
      <c r="BD104" s="71"/>
      <c r="BE104" s="143"/>
    </row>
    <row r="105" spans="1:58" customFormat="1" ht="15" customHeight="1">
      <c r="A105" s="399"/>
      <c r="B105" s="389"/>
      <c r="C105" s="336" t="s">
        <v>80</v>
      </c>
      <c r="D105" s="161" t="s">
        <v>54</v>
      </c>
      <c r="E105" s="8"/>
      <c r="F105" s="8"/>
      <c r="G105" s="8"/>
      <c r="H105" s="4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6"/>
      <c r="T105" s="86"/>
      <c r="U105" s="86"/>
      <c r="V105" s="71"/>
      <c r="W105" s="71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180"/>
      <c r="AQ105" s="86"/>
      <c r="AR105" s="49"/>
      <c r="AS105" s="86"/>
      <c r="AT105" s="93"/>
      <c r="AU105" s="92"/>
      <c r="AV105" s="71"/>
      <c r="AW105" s="71"/>
      <c r="AX105" s="71"/>
      <c r="AY105" s="71"/>
      <c r="AZ105" s="71"/>
      <c r="BA105" s="71"/>
      <c r="BB105" s="71"/>
      <c r="BC105" s="71"/>
      <c r="BD105" s="71"/>
      <c r="BE105" s="143"/>
    </row>
    <row r="106" spans="1:58" customFormat="1" ht="15" customHeight="1">
      <c r="A106" s="399"/>
      <c r="B106" s="347"/>
      <c r="C106" s="337"/>
      <c r="D106" s="161" t="s">
        <v>53</v>
      </c>
      <c r="E106" s="8"/>
      <c r="F106" s="8"/>
      <c r="G106" s="8"/>
      <c r="H106" s="4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6"/>
      <c r="T106" s="86"/>
      <c r="U106" s="86"/>
      <c r="V106" s="71"/>
      <c r="W106" s="71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180">
        <v>36</v>
      </c>
      <c r="AQ106" s="86"/>
      <c r="AR106" s="49"/>
      <c r="AS106" s="86"/>
      <c r="AT106" s="93"/>
      <c r="AU106" s="92"/>
      <c r="AV106" s="71"/>
      <c r="AW106" s="71"/>
      <c r="AX106" s="71"/>
      <c r="AY106" s="71"/>
      <c r="AZ106" s="71"/>
      <c r="BA106" s="71"/>
      <c r="BB106" s="71"/>
      <c r="BC106" s="71"/>
      <c r="BD106" s="71"/>
      <c r="BE106" s="143">
        <v>36</v>
      </c>
    </row>
    <row r="107" spans="1:58" s="23" customFormat="1" ht="15" customHeight="1">
      <c r="A107" s="399"/>
      <c r="B107" s="332" t="s">
        <v>6</v>
      </c>
      <c r="C107" s="340" t="s">
        <v>7</v>
      </c>
      <c r="D107" s="58" t="s">
        <v>54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86"/>
      <c r="T107" s="86"/>
      <c r="U107" s="86"/>
      <c r="V107" s="53"/>
      <c r="W107" s="53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181"/>
      <c r="AQ107" s="93"/>
      <c r="AR107" s="45"/>
      <c r="AS107" s="93"/>
      <c r="AT107" s="93"/>
      <c r="AU107" s="92">
        <v>36</v>
      </c>
      <c r="AV107" s="53"/>
      <c r="AW107" s="53"/>
      <c r="AX107" s="53"/>
      <c r="AY107" s="53"/>
      <c r="AZ107" s="53"/>
      <c r="BA107" s="53"/>
      <c r="BB107" s="53"/>
      <c r="BC107" s="53"/>
      <c r="BD107" s="53"/>
      <c r="BE107" s="42"/>
      <c r="BF107" s="25"/>
    </row>
    <row r="108" spans="1:58" s="23" customFormat="1" ht="15" customHeight="1">
      <c r="A108" s="399"/>
      <c r="B108" s="333"/>
      <c r="C108" s="341"/>
      <c r="D108" s="58" t="s">
        <v>53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86"/>
      <c r="T108" s="86"/>
      <c r="U108" s="86"/>
      <c r="V108" s="53"/>
      <c r="W108" s="53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181"/>
      <c r="AQ108" s="93"/>
      <c r="AR108" s="45"/>
      <c r="AS108" s="93"/>
      <c r="AT108" s="93"/>
      <c r="AU108" s="92"/>
      <c r="AV108" s="53"/>
      <c r="AW108" s="53"/>
      <c r="AX108" s="53"/>
      <c r="AY108" s="53"/>
      <c r="AZ108" s="53"/>
      <c r="BA108" s="53"/>
      <c r="BB108" s="53"/>
      <c r="BC108" s="53"/>
      <c r="BD108" s="53"/>
      <c r="BE108" s="42"/>
      <c r="BF108" s="25"/>
    </row>
    <row r="109" spans="1:58" ht="20.25" customHeight="1">
      <c r="A109" s="399"/>
      <c r="B109" s="321" t="s">
        <v>11</v>
      </c>
      <c r="C109" s="373" t="s">
        <v>171</v>
      </c>
      <c r="D109" s="91" t="s">
        <v>54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86"/>
      <c r="T109" s="86"/>
      <c r="U109" s="86"/>
      <c r="V109" s="71"/>
      <c r="W109" s="71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180"/>
      <c r="AQ109" s="86"/>
      <c r="AR109" s="49"/>
      <c r="AS109" s="86"/>
      <c r="AT109" s="86"/>
      <c r="AU109" s="85"/>
      <c r="AV109" s="71"/>
      <c r="AW109" s="71"/>
      <c r="AX109" s="71"/>
      <c r="AY109" s="71"/>
      <c r="AZ109" s="71"/>
      <c r="BA109" s="71"/>
      <c r="BB109" s="71"/>
      <c r="BC109" s="71"/>
      <c r="BD109" s="71"/>
      <c r="BE109" s="42"/>
    </row>
    <row r="110" spans="1:58" ht="20.25" customHeight="1">
      <c r="A110" s="399"/>
      <c r="B110" s="322"/>
      <c r="C110" s="374" t="s">
        <v>172</v>
      </c>
      <c r="D110" s="91" t="s">
        <v>53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86"/>
      <c r="T110" s="86"/>
      <c r="U110" s="86"/>
      <c r="V110" s="71"/>
      <c r="W110" s="71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180"/>
      <c r="AQ110" s="86"/>
      <c r="AR110" s="49"/>
      <c r="AS110" s="86"/>
      <c r="AT110" s="86"/>
      <c r="AU110" s="85"/>
      <c r="AV110" s="71"/>
      <c r="AW110" s="71"/>
      <c r="AX110" s="71"/>
      <c r="AY110" s="71"/>
      <c r="AZ110" s="71"/>
      <c r="BA110" s="71"/>
      <c r="BB110" s="71"/>
      <c r="BC110" s="71"/>
      <c r="BD110" s="71"/>
      <c r="BE110" s="42"/>
    </row>
    <row r="111" spans="1:58" ht="15" customHeight="1">
      <c r="A111" s="399"/>
      <c r="B111" s="378" t="s">
        <v>13</v>
      </c>
      <c r="C111" s="380" t="s">
        <v>172</v>
      </c>
      <c r="D111" s="60" t="s">
        <v>54</v>
      </c>
      <c r="E111" s="46">
        <v>9</v>
      </c>
      <c r="F111" s="177">
        <v>9</v>
      </c>
      <c r="G111" s="177">
        <v>9</v>
      </c>
      <c r="H111" s="177">
        <v>9</v>
      </c>
      <c r="I111" s="177">
        <v>9</v>
      </c>
      <c r="J111" s="177">
        <v>9</v>
      </c>
      <c r="K111" s="177">
        <v>9</v>
      </c>
      <c r="L111" s="177">
        <v>9</v>
      </c>
      <c r="M111" s="177">
        <v>9</v>
      </c>
      <c r="N111" s="191">
        <v>9</v>
      </c>
      <c r="O111" s="191">
        <v>9</v>
      </c>
      <c r="P111" s="191">
        <v>9</v>
      </c>
      <c r="Q111" s="191">
        <v>9</v>
      </c>
      <c r="R111" s="191">
        <v>9</v>
      </c>
      <c r="S111" s="86"/>
      <c r="T111" s="86"/>
      <c r="U111" s="86"/>
      <c r="V111" s="71"/>
      <c r="W111" s="7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180"/>
      <c r="AQ111" s="86"/>
      <c r="AR111" s="49"/>
      <c r="AS111" s="86"/>
      <c r="AT111" s="86"/>
      <c r="AU111" s="85"/>
      <c r="AV111" s="71"/>
      <c r="AW111" s="71"/>
      <c r="AX111" s="71"/>
      <c r="AY111" s="71"/>
      <c r="AZ111" s="71"/>
      <c r="BA111" s="71"/>
      <c r="BB111" s="71"/>
      <c r="BC111" s="71"/>
      <c r="BD111" s="71"/>
      <c r="BE111" s="143">
        <f>SUM(E111:BD111)</f>
        <v>126</v>
      </c>
    </row>
    <row r="112" spans="1:58" ht="14.25" customHeight="1">
      <c r="A112" s="399"/>
      <c r="B112" s="379"/>
      <c r="C112" s="381"/>
      <c r="D112" s="60" t="s">
        <v>53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6"/>
      <c r="T112" s="86"/>
      <c r="U112" s="86"/>
      <c r="V112" s="71"/>
      <c r="W112" s="71"/>
      <c r="X112" s="46"/>
      <c r="Y112" s="46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46"/>
      <c r="AP112" s="180"/>
      <c r="AQ112" s="86"/>
      <c r="AR112" s="49"/>
      <c r="AS112" s="86"/>
      <c r="AT112" s="86"/>
      <c r="AU112" s="85"/>
      <c r="AV112" s="71"/>
      <c r="AW112" s="71"/>
      <c r="AX112" s="71"/>
      <c r="AY112" s="71"/>
      <c r="AZ112" s="71"/>
      <c r="BA112" s="71"/>
      <c r="BB112" s="71"/>
      <c r="BC112" s="71"/>
      <c r="BD112" s="71"/>
      <c r="BE112" s="143"/>
    </row>
    <row r="113" spans="1:57" ht="14.25" customHeight="1">
      <c r="A113" s="399"/>
      <c r="B113" s="168" t="s">
        <v>14</v>
      </c>
      <c r="C113" s="196" t="s">
        <v>23</v>
      </c>
      <c r="D113" s="6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6">
        <v>36</v>
      </c>
      <c r="T113" s="86"/>
      <c r="U113" s="86"/>
      <c r="V113" s="146"/>
      <c r="W113" s="146"/>
      <c r="X113" s="176"/>
      <c r="Y113" s="176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176"/>
      <c r="AP113" s="180"/>
      <c r="AQ113" s="86"/>
      <c r="AR113" s="49"/>
      <c r="AS113" s="86"/>
      <c r="AT113" s="86"/>
      <c r="AU113" s="85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88">
        <f>SUM(S113:BD113)</f>
        <v>36</v>
      </c>
    </row>
    <row r="114" spans="1:57" ht="14.25" customHeight="1">
      <c r="A114" s="399"/>
      <c r="B114" s="168" t="s">
        <v>15</v>
      </c>
      <c r="C114" s="196" t="s">
        <v>16</v>
      </c>
      <c r="D114" s="6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6"/>
      <c r="T114" s="86">
        <v>36</v>
      </c>
      <c r="U114" s="86">
        <v>36</v>
      </c>
      <c r="V114" s="146"/>
      <c r="W114" s="146"/>
      <c r="X114" s="176"/>
      <c r="Y114" s="176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176"/>
      <c r="AP114" s="180"/>
      <c r="AQ114" s="86"/>
      <c r="AR114" s="49"/>
      <c r="AS114" s="86"/>
      <c r="AT114" s="86"/>
      <c r="AU114" s="85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88">
        <f>SUM(S114:BD114)</f>
        <v>72</v>
      </c>
    </row>
    <row r="115" spans="1:57" ht="14.25" customHeight="1">
      <c r="A115" s="399"/>
      <c r="B115" s="321" t="s">
        <v>12</v>
      </c>
      <c r="C115" s="375" t="s">
        <v>173</v>
      </c>
      <c r="D115" s="6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6"/>
      <c r="T115" s="86"/>
      <c r="U115" s="86"/>
      <c r="V115" s="146"/>
      <c r="W115" s="146"/>
      <c r="X115" s="176"/>
      <c r="Y115" s="176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176"/>
      <c r="AP115" s="180"/>
      <c r="AQ115" s="86"/>
      <c r="AR115" s="49"/>
      <c r="AS115" s="86"/>
      <c r="AT115" s="86"/>
      <c r="AU115" s="85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3"/>
    </row>
    <row r="116" spans="1:57" ht="14.25" customHeight="1">
      <c r="A116" s="399"/>
      <c r="B116" s="322"/>
      <c r="C116" s="376"/>
      <c r="D116" s="6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6"/>
      <c r="T116" s="86"/>
      <c r="U116" s="86"/>
      <c r="V116" s="146"/>
      <c r="W116" s="146"/>
      <c r="X116" s="176"/>
      <c r="Y116" s="176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176"/>
      <c r="AP116" s="180"/>
      <c r="AQ116" s="86"/>
      <c r="AR116" s="49"/>
      <c r="AS116" s="86"/>
      <c r="AT116" s="86"/>
      <c r="AU116" s="85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3"/>
    </row>
    <row r="117" spans="1:57" ht="33" customHeight="1">
      <c r="A117" s="399"/>
      <c r="B117" s="199" t="s">
        <v>17</v>
      </c>
      <c r="C117" s="200" t="s">
        <v>174</v>
      </c>
      <c r="D117" s="6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6"/>
      <c r="T117" s="86"/>
      <c r="U117" s="86"/>
      <c r="V117" s="146"/>
      <c r="W117" s="146"/>
      <c r="X117" s="176">
        <v>13</v>
      </c>
      <c r="Y117" s="177">
        <v>13</v>
      </c>
      <c r="Z117" s="177">
        <v>13</v>
      </c>
      <c r="AA117" s="177">
        <v>13</v>
      </c>
      <c r="AB117" s="177">
        <v>13</v>
      </c>
      <c r="AC117" s="177">
        <v>13</v>
      </c>
      <c r="AD117" s="177">
        <v>13</v>
      </c>
      <c r="AE117" s="177">
        <v>13</v>
      </c>
      <c r="AF117" s="177">
        <v>13</v>
      </c>
      <c r="AG117" s="177">
        <v>13</v>
      </c>
      <c r="AH117" s="177">
        <v>13</v>
      </c>
      <c r="AI117" s="177">
        <v>13</v>
      </c>
      <c r="AJ117" s="177">
        <v>13</v>
      </c>
      <c r="AK117" s="177">
        <v>13</v>
      </c>
      <c r="AL117" s="177">
        <v>13</v>
      </c>
      <c r="AM117" s="177">
        <v>13</v>
      </c>
      <c r="AN117" s="146">
        <v>14</v>
      </c>
      <c r="AO117" s="146">
        <v>14</v>
      </c>
      <c r="AP117" s="180"/>
      <c r="AQ117" s="86"/>
      <c r="AR117" s="49"/>
      <c r="AS117" s="86"/>
      <c r="AT117" s="86"/>
      <c r="AU117" s="85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3">
        <f>SUM(X117:BD117)</f>
        <v>236</v>
      </c>
    </row>
    <row r="118" spans="1:57" ht="15" customHeight="1">
      <c r="A118" s="399"/>
      <c r="B118" s="168" t="s">
        <v>18</v>
      </c>
      <c r="C118" s="196" t="s">
        <v>23</v>
      </c>
      <c r="D118" s="60" t="s">
        <v>54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6"/>
      <c r="T118" s="86"/>
      <c r="U118" s="86"/>
      <c r="V118" s="71"/>
      <c r="W118" s="71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130"/>
      <c r="AO118" s="130"/>
      <c r="AP118" s="180"/>
      <c r="AQ118" s="86">
        <v>36</v>
      </c>
      <c r="AR118" s="49"/>
      <c r="AS118" s="86"/>
      <c r="AT118" s="86"/>
      <c r="AU118" s="85"/>
      <c r="AV118" s="71"/>
      <c r="AW118" s="71"/>
      <c r="AX118" s="71"/>
      <c r="AY118" s="71"/>
      <c r="AZ118" s="71"/>
      <c r="BA118" s="71"/>
      <c r="BB118" s="71"/>
      <c r="BC118" s="71"/>
      <c r="BD118" s="71"/>
      <c r="BE118" s="88">
        <f>SUM(E118:BD118)</f>
        <v>36</v>
      </c>
    </row>
    <row r="119" spans="1:57" ht="15" customHeight="1">
      <c r="A119" s="399"/>
      <c r="B119" s="168" t="s">
        <v>19</v>
      </c>
      <c r="C119" s="196" t="s">
        <v>16</v>
      </c>
      <c r="D119" s="60" t="s">
        <v>54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86"/>
      <c r="T119" s="86"/>
      <c r="U119" s="86"/>
      <c r="V119" s="71"/>
      <c r="W119" s="71"/>
      <c r="X119" s="46"/>
      <c r="Y119" s="46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46"/>
      <c r="AP119" s="180"/>
      <c r="AQ119" s="86"/>
      <c r="AR119" s="49"/>
      <c r="AS119" s="86">
        <v>36</v>
      </c>
      <c r="AT119" s="86">
        <v>36</v>
      </c>
      <c r="AU119" s="85"/>
      <c r="AV119" s="71"/>
      <c r="AW119" s="71"/>
      <c r="AX119" s="71"/>
      <c r="AY119" s="71"/>
      <c r="AZ119" s="71"/>
      <c r="BA119" s="71"/>
      <c r="BB119" s="71"/>
      <c r="BC119" s="71"/>
      <c r="BD119" s="71"/>
      <c r="BE119" s="88">
        <f>SUM(E119:BD119)</f>
        <v>72</v>
      </c>
    </row>
    <row r="120" spans="1:57" s="76" customFormat="1" ht="15" customHeight="1">
      <c r="A120" s="84" t="s">
        <v>52</v>
      </c>
      <c r="B120" s="128"/>
      <c r="C120" s="83"/>
      <c r="D120" s="82"/>
      <c r="E120" s="77">
        <f t="shared" ref="E120:R120" si="2">SUM(E75:E119)</f>
        <v>36</v>
      </c>
      <c r="F120" s="77">
        <f t="shared" si="2"/>
        <v>36</v>
      </c>
      <c r="G120" s="77">
        <f t="shared" si="2"/>
        <v>36</v>
      </c>
      <c r="H120" s="77">
        <f t="shared" si="2"/>
        <v>36</v>
      </c>
      <c r="I120" s="77">
        <f t="shared" si="2"/>
        <v>36</v>
      </c>
      <c r="J120" s="77">
        <f t="shared" si="2"/>
        <v>36</v>
      </c>
      <c r="K120" s="77">
        <f t="shared" si="2"/>
        <v>36</v>
      </c>
      <c r="L120" s="77">
        <f t="shared" si="2"/>
        <v>36</v>
      </c>
      <c r="M120" s="77">
        <f t="shared" si="2"/>
        <v>36</v>
      </c>
      <c r="N120" s="77">
        <f t="shared" si="2"/>
        <v>36</v>
      </c>
      <c r="O120" s="77">
        <f t="shared" si="2"/>
        <v>36</v>
      </c>
      <c r="P120" s="77">
        <f t="shared" si="2"/>
        <v>36</v>
      </c>
      <c r="Q120" s="77">
        <f t="shared" si="2"/>
        <v>36</v>
      </c>
      <c r="R120" s="77">
        <f t="shared" si="2"/>
        <v>36</v>
      </c>
      <c r="S120" s="86">
        <v>36</v>
      </c>
      <c r="T120" s="86">
        <v>36</v>
      </c>
      <c r="U120" s="86">
        <v>36</v>
      </c>
      <c r="V120" s="36">
        <v>0</v>
      </c>
      <c r="W120" s="36">
        <v>0</v>
      </c>
      <c r="X120" s="77">
        <f t="shared" ref="X120:AO120" si="3">SUM(X75:X119)</f>
        <v>36</v>
      </c>
      <c r="Y120" s="77">
        <f t="shared" si="3"/>
        <v>36</v>
      </c>
      <c r="Z120" s="77">
        <f t="shared" si="3"/>
        <v>36</v>
      </c>
      <c r="AA120" s="77">
        <f t="shared" si="3"/>
        <v>36</v>
      </c>
      <c r="AB120" s="77">
        <f t="shared" si="3"/>
        <v>36</v>
      </c>
      <c r="AC120" s="77">
        <f t="shared" si="3"/>
        <v>36</v>
      </c>
      <c r="AD120" s="77">
        <f t="shared" si="3"/>
        <v>36</v>
      </c>
      <c r="AE120" s="77">
        <f t="shared" si="3"/>
        <v>36</v>
      </c>
      <c r="AF120" s="77">
        <f t="shared" si="3"/>
        <v>36</v>
      </c>
      <c r="AG120" s="77">
        <f t="shared" si="3"/>
        <v>36</v>
      </c>
      <c r="AH120" s="77">
        <f t="shared" si="3"/>
        <v>36</v>
      </c>
      <c r="AI120" s="77">
        <f t="shared" si="3"/>
        <v>36</v>
      </c>
      <c r="AJ120" s="77">
        <f t="shared" si="3"/>
        <v>36</v>
      </c>
      <c r="AK120" s="77">
        <f t="shared" si="3"/>
        <v>36</v>
      </c>
      <c r="AL120" s="77">
        <f t="shared" si="3"/>
        <v>36</v>
      </c>
      <c r="AM120" s="77">
        <f t="shared" si="3"/>
        <v>36</v>
      </c>
      <c r="AN120" s="77">
        <f t="shared" si="3"/>
        <v>36</v>
      </c>
      <c r="AO120" s="77">
        <f t="shared" si="3"/>
        <v>36</v>
      </c>
      <c r="AP120" s="183">
        <v>36</v>
      </c>
      <c r="AQ120" s="81">
        <v>36</v>
      </c>
      <c r="AR120" s="35">
        <v>0</v>
      </c>
      <c r="AS120" s="81">
        <v>36</v>
      </c>
      <c r="AT120" s="81">
        <v>36</v>
      </c>
      <c r="AU120" s="35">
        <v>0</v>
      </c>
      <c r="AV120" s="36"/>
      <c r="AW120" s="36"/>
      <c r="AX120" s="36"/>
      <c r="AY120" s="36"/>
      <c r="AZ120" s="36"/>
      <c r="BA120" s="36"/>
      <c r="BB120" s="36"/>
      <c r="BC120" s="36"/>
      <c r="BD120" s="36"/>
      <c r="BE120" s="80"/>
    </row>
    <row r="121" spans="1:57" s="76" customFormat="1" ht="15" customHeight="1">
      <c r="A121" s="377" t="s">
        <v>51</v>
      </c>
      <c r="B121" s="377"/>
      <c r="C121" s="377"/>
      <c r="D121" s="377"/>
      <c r="E121" s="79"/>
      <c r="F121" s="79"/>
      <c r="G121" s="79"/>
      <c r="H121" s="79"/>
      <c r="I121" s="77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8"/>
      <c r="AV121" s="77"/>
      <c r="AW121" s="77"/>
      <c r="AX121" s="77"/>
      <c r="AY121" s="77"/>
      <c r="AZ121" s="77"/>
      <c r="BA121" s="77"/>
      <c r="BB121" s="77"/>
      <c r="BC121" s="77"/>
      <c r="BD121" s="77"/>
      <c r="BE121" s="197">
        <f>SUM(BE75:BE120)</f>
        <v>1404</v>
      </c>
    </row>
    <row r="122" spans="1:57" s="76" customFormat="1" ht="15" customHeight="1">
      <c r="A122" s="382" t="s">
        <v>50</v>
      </c>
      <c r="B122" s="382"/>
      <c r="C122" s="382"/>
      <c r="D122" s="382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8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</row>
    <row r="123" spans="1:57">
      <c r="W123" s="166"/>
      <c r="X123" s="75"/>
      <c r="Y123" s="75"/>
      <c r="Z123" s="75"/>
      <c r="AT123" s="172"/>
      <c r="AU123" s="172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7" ht="12" customHeight="1">
      <c r="V124" s="123"/>
      <c r="W124" s="167"/>
      <c r="X124" s="124"/>
      <c r="Y124" s="124"/>
      <c r="Z124" s="124"/>
      <c r="AA124" s="7"/>
      <c r="AT124" s="173"/>
      <c r="AU124" s="173"/>
    </row>
    <row r="125" spans="1:57" hidden="1">
      <c r="X125" s="74"/>
      <c r="Y125" s="74"/>
      <c r="AT125" s="74"/>
      <c r="AU125" s="74"/>
    </row>
    <row r="126" spans="1:57" ht="92.25" customHeight="1">
      <c r="A126" s="369" t="s">
        <v>79</v>
      </c>
      <c r="B126" s="368" t="s">
        <v>0</v>
      </c>
      <c r="C126" s="369" t="s">
        <v>78</v>
      </c>
      <c r="D126" s="369" t="s">
        <v>77</v>
      </c>
      <c r="E126" s="357" t="s">
        <v>76</v>
      </c>
      <c r="F126" s="358"/>
      <c r="G126" s="358"/>
      <c r="H126" s="359"/>
      <c r="I126" s="73" t="s">
        <v>75</v>
      </c>
      <c r="J126" s="357" t="s">
        <v>74</v>
      </c>
      <c r="K126" s="358"/>
      <c r="L126" s="359"/>
      <c r="M126" s="72" t="s">
        <v>73</v>
      </c>
      <c r="N126" s="357" t="s">
        <v>72</v>
      </c>
      <c r="O126" s="358"/>
      <c r="P126" s="358"/>
      <c r="Q126" s="359"/>
      <c r="R126" s="357" t="s">
        <v>71</v>
      </c>
      <c r="S126" s="358"/>
      <c r="T126" s="358"/>
      <c r="U126" s="359"/>
      <c r="V126" s="72" t="s">
        <v>70</v>
      </c>
      <c r="W126" s="357" t="s">
        <v>69</v>
      </c>
      <c r="X126" s="358"/>
      <c r="Y126" s="358"/>
      <c r="Z126" s="359"/>
      <c r="AA126" s="357" t="s">
        <v>68</v>
      </c>
      <c r="AB126" s="358"/>
      <c r="AC126" s="358"/>
      <c r="AD126" s="359"/>
      <c r="AE126" s="357" t="s">
        <v>67</v>
      </c>
      <c r="AF126" s="358"/>
      <c r="AG126" s="358"/>
      <c r="AH126" s="359"/>
      <c r="AI126" s="72" t="s">
        <v>66</v>
      </c>
      <c r="AJ126" s="357" t="s">
        <v>65</v>
      </c>
      <c r="AK126" s="358"/>
      <c r="AL126" s="359"/>
      <c r="AM126" s="72" t="s">
        <v>64</v>
      </c>
      <c r="AN126" s="357" t="s">
        <v>63</v>
      </c>
      <c r="AO126" s="358"/>
      <c r="AP126" s="358"/>
      <c r="AQ126" s="359"/>
      <c r="AR126" s="357" t="s">
        <v>62</v>
      </c>
      <c r="AS126" s="358"/>
      <c r="AT126" s="360"/>
      <c r="AU126" s="361"/>
      <c r="AV126" s="72" t="s">
        <v>61</v>
      </c>
      <c r="AW126" s="357" t="s">
        <v>60</v>
      </c>
      <c r="AX126" s="358"/>
      <c r="AY126" s="359"/>
      <c r="AZ126" s="72" t="s">
        <v>59</v>
      </c>
      <c r="BA126" s="357" t="s">
        <v>58</v>
      </c>
      <c r="BB126" s="358"/>
      <c r="BC126" s="358"/>
      <c r="BD126" s="359"/>
      <c r="BE126" s="362" t="s">
        <v>57</v>
      </c>
    </row>
    <row r="127" spans="1:57">
      <c r="A127" s="369"/>
      <c r="B127" s="368"/>
      <c r="C127" s="369"/>
      <c r="D127" s="369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/>
      <c r="AG127" s="365"/>
      <c r="AH127" s="365"/>
      <c r="AI127" s="365"/>
      <c r="AJ127" s="365"/>
      <c r="AK127" s="365"/>
      <c r="AL127" s="365"/>
      <c r="AM127" s="365"/>
      <c r="AN127" s="365"/>
      <c r="AO127" s="365"/>
      <c r="AP127" s="365"/>
      <c r="AQ127" s="365"/>
      <c r="AR127" s="365"/>
      <c r="AS127" s="365"/>
      <c r="AT127" s="365"/>
      <c r="AU127" s="365"/>
      <c r="AV127" s="365"/>
      <c r="AW127" s="365"/>
      <c r="AX127" s="365"/>
      <c r="AY127" s="365"/>
      <c r="AZ127" s="365"/>
      <c r="BA127" s="365"/>
      <c r="BB127" s="365"/>
      <c r="BC127" s="365"/>
      <c r="BD127" s="365"/>
      <c r="BE127" s="363"/>
    </row>
    <row r="128" spans="1:57">
      <c r="A128" s="369"/>
      <c r="B128" s="368"/>
      <c r="C128" s="369"/>
      <c r="D128" s="369"/>
      <c r="E128" s="8">
        <v>36</v>
      </c>
      <c r="F128" s="8">
        <v>37</v>
      </c>
      <c r="G128" s="8">
        <v>38</v>
      </c>
      <c r="H128" s="8">
        <v>39</v>
      </c>
      <c r="I128" s="8">
        <v>40</v>
      </c>
      <c r="J128" s="8">
        <v>41</v>
      </c>
      <c r="K128" s="8">
        <v>42</v>
      </c>
      <c r="L128" s="8">
        <v>43</v>
      </c>
      <c r="M128" s="8">
        <v>44</v>
      </c>
      <c r="N128" s="8">
        <v>45</v>
      </c>
      <c r="O128" s="8">
        <v>46</v>
      </c>
      <c r="P128" s="8">
        <v>47</v>
      </c>
      <c r="Q128" s="8">
        <v>48</v>
      </c>
      <c r="R128" s="8">
        <v>49</v>
      </c>
      <c r="S128" s="8">
        <v>50</v>
      </c>
      <c r="T128" s="8">
        <v>51</v>
      </c>
      <c r="U128" s="8">
        <v>52</v>
      </c>
      <c r="V128" s="50">
        <v>1</v>
      </c>
      <c r="W128" s="22">
        <v>2</v>
      </c>
      <c r="X128" s="24">
        <v>3</v>
      </c>
      <c r="Y128" s="8">
        <v>4</v>
      </c>
      <c r="Z128" s="8">
        <v>5</v>
      </c>
      <c r="AA128" s="8">
        <v>6</v>
      </c>
      <c r="AB128" s="8">
        <v>7</v>
      </c>
      <c r="AC128" s="8">
        <v>8</v>
      </c>
      <c r="AD128" s="8">
        <v>9</v>
      </c>
      <c r="AE128" s="8">
        <v>10</v>
      </c>
      <c r="AF128" s="8">
        <v>11</v>
      </c>
      <c r="AG128" s="8">
        <v>12</v>
      </c>
      <c r="AH128" s="8">
        <v>13</v>
      </c>
      <c r="AI128" s="8">
        <v>14</v>
      </c>
      <c r="AJ128" s="8">
        <v>15</v>
      </c>
      <c r="AK128" s="8">
        <v>16</v>
      </c>
      <c r="AL128" s="8">
        <v>17</v>
      </c>
      <c r="AM128" s="8">
        <v>18</v>
      </c>
      <c r="AN128" s="8">
        <v>19</v>
      </c>
      <c r="AO128" s="8">
        <v>20</v>
      </c>
      <c r="AP128" s="8">
        <v>21</v>
      </c>
      <c r="AQ128" s="8">
        <v>22</v>
      </c>
      <c r="AR128" s="8">
        <v>23</v>
      </c>
      <c r="AS128" s="8">
        <v>24</v>
      </c>
      <c r="AT128" s="8">
        <v>25</v>
      </c>
      <c r="AU128" s="8">
        <v>26</v>
      </c>
      <c r="AV128" s="8">
        <v>27</v>
      </c>
      <c r="AW128" s="8">
        <v>28</v>
      </c>
      <c r="AX128" s="8">
        <v>29</v>
      </c>
      <c r="AY128" s="8">
        <v>30</v>
      </c>
      <c r="AZ128" s="8">
        <v>31</v>
      </c>
      <c r="BA128" s="8">
        <v>32</v>
      </c>
      <c r="BB128" s="8">
        <v>33</v>
      </c>
      <c r="BC128" s="8">
        <v>34</v>
      </c>
      <c r="BD128" s="8">
        <v>35</v>
      </c>
      <c r="BE128" s="363"/>
    </row>
    <row r="129" spans="1:65">
      <c r="A129" s="369"/>
      <c r="B129" s="368"/>
      <c r="C129" s="369"/>
      <c r="D129" s="369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5"/>
      <c r="AE129" s="365"/>
      <c r="AF129" s="365"/>
      <c r="AG129" s="365"/>
      <c r="AH129" s="365"/>
      <c r="AI129" s="365"/>
      <c r="AJ129" s="365"/>
      <c r="AK129" s="365"/>
      <c r="AL129" s="365"/>
      <c r="AM129" s="365"/>
      <c r="AN129" s="365"/>
      <c r="AO129" s="365"/>
      <c r="AP129" s="365"/>
      <c r="AQ129" s="365"/>
      <c r="AR129" s="365"/>
      <c r="AS129" s="365"/>
      <c r="AT129" s="365"/>
      <c r="AU129" s="365"/>
      <c r="AV129" s="365"/>
      <c r="AW129" s="365"/>
      <c r="AX129" s="365"/>
      <c r="AY129" s="365"/>
      <c r="AZ129" s="365"/>
      <c r="BA129" s="365"/>
      <c r="BB129" s="365"/>
      <c r="BC129" s="365"/>
      <c r="BD129" s="365"/>
      <c r="BE129" s="363"/>
    </row>
    <row r="130" spans="1:65">
      <c r="A130" s="369"/>
      <c r="B130" s="368"/>
      <c r="C130" s="369"/>
      <c r="D130" s="369"/>
      <c r="E130" s="8">
        <v>1</v>
      </c>
      <c r="F130" s="8">
        <v>2</v>
      </c>
      <c r="G130" s="8">
        <v>3</v>
      </c>
      <c r="H130" s="8">
        <v>4</v>
      </c>
      <c r="I130" s="8">
        <v>5</v>
      </c>
      <c r="J130" s="8">
        <v>6</v>
      </c>
      <c r="K130" s="8">
        <v>7</v>
      </c>
      <c r="L130" s="46">
        <v>8</v>
      </c>
      <c r="M130" s="46">
        <v>9</v>
      </c>
      <c r="N130" s="46">
        <v>10</v>
      </c>
      <c r="O130" s="46">
        <v>11</v>
      </c>
      <c r="P130" s="46">
        <v>12</v>
      </c>
      <c r="Q130" s="46">
        <v>13</v>
      </c>
      <c r="R130" s="46">
        <v>14</v>
      </c>
      <c r="S130" s="46">
        <v>15</v>
      </c>
      <c r="T130" s="46">
        <v>16</v>
      </c>
      <c r="U130" s="144">
        <v>17</v>
      </c>
      <c r="V130" s="71">
        <v>18</v>
      </c>
      <c r="W130" s="70">
        <v>19</v>
      </c>
      <c r="X130" s="46">
        <v>20</v>
      </c>
      <c r="Y130" s="46">
        <v>21</v>
      </c>
      <c r="Z130" s="46">
        <v>22</v>
      </c>
      <c r="AA130" s="8">
        <v>23</v>
      </c>
      <c r="AB130" s="8">
        <v>24</v>
      </c>
      <c r="AC130" s="46">
        <v>25</v>
      </c>
      <c r="AD130" s="8">
        <v>26</v>
      </c>
      <c r="AE130" s="8">
        <v>27</v>
      </c>
      <c r="AF130" s="8">
        <v>28</v>
      </c>
      <c r="AG130" s="86">
        <v>29</v>
      </c>
      <c r="AH130" s="49"/>
      <c r="AI130" s="86">
        <v>31</v>
      </c>
      <c r="AJ130" s="86">
        <v>32</v>
      </c>
      <c r="AK130" s="154">
        <v>33</v>
      </c>
      <c r="AL130" s="154">
        <v>34</v>
      </c>
      <c r="AM130" s="154">
        <v>35</v>
      </c>
      <c r="AN130" s="154">
        <v>36</v>
      </c>
      <c r="AO130" s="49">
        <v>37</v>
      </c>
      <c r="AP130" s="152">
        <v>38</v>
      </c>
      <c r="AQ130" s="152">
        <v>39</v>
      </c>
      <c r="AR130" s="152">
        <v>40</v>
      </c>
      <c r="AS130" s="152">
        <v>41</v>
      </c>
      <c r="AT130" s="69">
        <v>42</v>
      </c>
      <c r="AU130" s="69">
        <v>43</v>
      </c>
      <c r="AV130" s="46">
        <v>44</v>
      </c>
      <c r="AW130" s="8">
        <v>45</v>
      </c>
      <c r="AX130" s="8">
        <v>46</v>
      </c>
      <c r="AY130" s="8">
        <v>47</v>
      </c>
      <c r="AZ130" s="8">
        <v>48</v>
      </c>
      <c r="BA130" s="8">
        <v>49</v>
      </c>
      <c r="BB130" s="8">
        <v>50</v>
      </c>
      <c r="BC130" s="8">
        <v>51</v>
      </c>
      <c r="BD130" s="8">
        <v>52</v>
      </c>
      <c r="BE130" s="364"/>
    </row>
    <row r="131" spans="1:65">
      <c r="A131" s="329" t="s">
        <v>195</v>
      </c>
      <c r="B131" s="332" t="s">
        <v>136</v>
      </c>
      <c r="C131" s="334" t="s">
        <v>134</v>
      </c>
      <c r="D131" s="68" t="s">
        <v>54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93"/>
      <c r="V131" s="53"/>
      <c r="W131" s="47"/>
      <c r="X131" s="93"/>
      <c r="Y131" s="58"/>
      <c r="Z131" s="58"/>
      <c r="AA131" s="58"/>
      <c r="AB131" s="58"/>
      <c r="AC131" s="58"/>
      <c r="AD131" s="58"/>
      <c r="AE131" s="58"/>
      <c r="AF131" s="58"/>
      <c r="AG131" s="93"/>
      <c r="AH131" s="45"/>
      <c r="AI131" s="93"/>
      <c r="AJ131" s="93"/>
      <c r="AK131" s="155"/>
      <c r="AL131" s="155"/>
      <c r="AM131" s="155"/>
      <c r="AN131" s="155"/>
      <c r="AO131" s="45"/>
      <c r="AP131" s="44"/>
      <c r="AQ131" s="44"/>
      <c r="AR131" s="44"/>
      <c r="AS131" s="44"/>
      <c r="AT131" s="43"/>
      <c r="AU131" s="43"/>
      <c r="AV131" s="42"/>
      <c r="AW131" s="41"/>
      <c r="AX131" s="41"/>
      <c r="AY131" s="41"/>
      <c r="AZ131" s="41"/>
      <c r="BA131" s="41"/>
      <c r="BB131" s="41"/>
      <c r="BC131" s="41"/>
      <c r="BD131" s="41"/>
      <c r="BE131" s="42"/>
    </row>
    <row r="132" spans="1:65">
      <c r="A132" s="330"/>
      <c r="B132" s="333"/>
      <c r="C132" s="335"/>
      <c r="D132" s="68" t="s">
        <v>53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93"/>
      <c r="V132" s="53"/>
      <c r="W132" s="47"/>
      <c r="X132" s="93"/>
      <c r="Y132" s="58"/>
      <c r="Z132" s="58"/>
      <c r="AA132" s="58"/>
      <c r="AB132" s="58"/>
      <c r="AC132" s="58"/>
      <c r="AD132" s="58"/>
      <c r="AE132" s="58"/>
      <c r="AF132" s="58"/>
      <c r="AG132" s="93"/>
      <c r="AH132" s="45"/>
      <c r="AI132" s="93"/>
      <c r="AJ132" s="93"/>
      <c r="AK132" s="155"/>
      <c r="AL132" s="155"/>
      <c r="AM132" s="155"/>
      <c r="AN132" s="155"/>
      <c r="AO132" s="45"/>
      <c r="AP132" s="44"/>
      <c r="AQ132" s="44"/>
      <c r="AR132" s="44"/>
      <c r="AS132" s="44"/>
      <c r="AT132" s="43"/>
      <c r="AU132" s="43"/>
      <c r="AV132" s="42"/>
      <c r="AW132" s="41"/>
      <c r="AX132" s="41"/>
      <c r="AY132" s="41"/>
      <c r="AZ132" s="41"/>
      <c r="BA132" s="41"/>
      <c r="BB132" s="41"/>
      <c r="BC132" s="41"/>
      <c r="BD132" s="41"/>
      <c r="BE132" s="42"/>
    </row>
    <row r="133" spans="1:65">
      <c r="A133" s="330"/>
      <c r="B133" s="336" t="s">
        <v>137</v>
      </c>
      <c r="C133" s="325" t="s">
        <v>135</v>
      </c>
      <c r="D133" s="140" t="s">
        <v>54</v>
      </c>
      <c r="E133" s="147">
        <v>3</v>
      </c>
      <c r="F133" s="147">
        <v>3</v>
      </c>
      <c r="G133" s="147">
        <v>3</v>
      </c>
      <c r="H133" s="147">
        <v>3</v>
      </c>
      <c r="I133" s="147">
        <v>3</v>
      </c>
      <c r="J133" s="147">
        <v>3</v>
      </c>
      <c r="K133" s="147">
        <v>3</v>
      </c>
      <c r="L133" s="147">
        <v>3</v>
      </c>
      <c r="M133" s="147">
        <v>3</v>
      </c>
      <c r="N133" s="147">
        <v>3</v>
      </c>
      <c r="O133" s="147">
        <v>3</v>
      </c>
      <c r="P133" s="147">
        <v>3</v>
      </c>
      <c r="Q133" s="147">
        <v>3</v>
      </c>
      <c r="R133" s="147">
        <v>3</v>
      </c>
      <c r="S133" s="147">
        <v>3</v>
      </c>
      <c r="T133" s="147">
        <v>3</v>
      </c>
      <c r="U133" s="150"/>
      <c r="V133" s="148"/>
      <c r="W133" s="56"/>
      <c r="X133" s="150"/>
      <c r="Y133" s="147"/>
      <c r="Z133" s="147"/>
      <c r="AA133" s="147"/>
      <c r="AB133" s="147"/>
      <c r="AC133" s="147"/>
      <c r="AD133" s="147"/>
      <c r="AE133" s="147"/>
      <c r="AF133" s="147"/>
      <c r="AG133" s="150"/>
      <c r="AH133" s="149"/>
      <c r="AI133" s="150"/>
      <c r="AJ133" s="150"/>
      <c r="AK133" s="158"/>
      <c r="AL133" s="158"/>
      <c r="AM133" s="158"/>
      <c r="AN133" s="158"/>
      <c r="AO133" s="149"/>
      <c r="AP133" s="159"/>
      <c r="AQ133" s="159"/>
      <c r="AR133" s="159"/>
      <c r="AS133" s="159"/>
      <c r="AT133" s="160"/>
      <c r="AU133" s="160"/>
      <c r="AV133" s="147"/>
      <c r="AW133" s="161"/>
      <c r="AX133" s="161"/>
      <c r="AY133" s="161"/>
      <c r="AZ133" s="161"/>
      <c r="BA133" s="161"/>
      <c r="BB133" s="161"/>
      <c r="BC133" s="161"/>
      <c r="BD133" s="161"/>
      <c r="BE133" s="143">
        <f>SUM(E133:BD133)</f>
        <v>48</v>
      </c>
      <c r="BF133" s="61"/>
      <c r="BG133" s="61"/>
      <c r="BH133" s="61"/>
      <c r="BI133" s="61"/>
      <c r="BJ133" s="61"/>
      <c r="BK133" s="61"/>
      <c r="BL133" s="61"/>
      <c r="BM133" s="61"/>
    </row>
    <row r="134" spans="1:65">
      <c r="A134" s="330"/>
      <c r="B134" s="337"/>
      <c r="C134" s="338"/>
      <c r="D134" s="140" t="s">
        <v>53</v>
      </c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95"/>
      <c r="V134" s="66"/>
      <c r="W134" s="47"/>
      <c r="X134" s="95"/>
      <c r="Y134" s="62"/>
      <c r="Z134" s="62"/>
      <c r="AA134" s="62"/>
      <c r="AB134" s="62"/>
      <c r="AC134" s="62"/>
      <c r="AD134" s="62"/>
      <c r="AE134" s="62"/>
      <c r="AF134" s="62"/>
      <c r="AG134" s="95"/>
      <c r="AH134" s="64"/>
      <c r="AI134" s="95"/>
      <c r="AJ134" s="95"/>
      <c r="AK134" s="156"/>
      <c r="AL134" s="156"/>
      <c r="AM134" s="156"/>
      <c r="AN134" s="156"/>
      <c r="AO134" s="64"/>
      <c r="AP134" s="153"/>
      <c r="AQ134" s="153"/>
      <c r="AR134" s="153"/>
      <c r="AS134" s="153"/>
      <c r="AT134" s="63"/>
      <c r="AU134" s="63"/>
      <c r="AV134" s="62"/>
      <c r="AW134" s="51"/>
      <c r="AX134" s="51"/>
      <c r="AY134" s="51"/>
      <c r="AZ134" s="51"/>
      <c r="BA134" s="51"/>
      <c r="BB134" s="51"/>
      <c r="BC134" s="51"/>
      <c r="BD134" s="51"/>
      <c r="BE134" s="42"/>
      <c r="BF134" s="61"/>
      <c r="BG134" s="61"/>
      <c r="BH134" s="61"/>
      <c r="BI134" s="61"/>
      <c r="BJ134" s="61"/>
      <c r="BK134" s="61"/>
      <c r="BL134" s="61"/>
      <c r="BM134" s="61"/>
    </row>
    <row r="135" spans="1:65">
      <c r="A135" s="330"/>
      <c r="B135" s="336" t="s">
        <v>140</v>
      </c>
      <c r="C135" s="325" t="s">
        <v>4</v>
      </c>
      <c r="D135" s="51" t="s">
        <v>54</v>
      </c>
      <c r="E135" s="147">
        <v>3</v>
      </c>
      <c r="F135" s="147">
        <v>3</v>
      </c>
      <c r="G135" s="147">
        <v>3</v>
      </c>
      <c r="H135" s="147">
        <v>3</v>
      </c>
      <c r="I135" s="147">
        <v>3</v>
      </c>
      <c r="J135" s="147">
        <v>3</v>
      </c>
      <c r="K135" s="147">
        <v>3</v>
      </c>
      <c r="L135" s="147">
        <v>3</v>
      </c>
      <c r="M135" s="147">
        <v>3</v>
      </c>
      <c r="N135" s="147">
        <v>3</v>
      </c>
      <c r="O135" s="147">
        <v>3</v>
      </c>
      <c r="P135" s="147">
        <v>3</v>
      </c>
      <c r="Q135" s="147">
        <v>3</v>
      </c>
      <c r="R135" s="147">
        <v>3</v>
      </c>
      <c r="S135" s="147">
        <v>3</v>
      </c>
      <c r="T135" s="147">
        <v>3</v>
      </c>
      <c r="U135" s="150"/>
      <c r="V135" s="148"/>
      <c r="W135" s="56"/>
      <c r="X135" s="150"/>
      <c r="Y135" s="147">
        <v>5</v>
      </c>
      <c r="Z135" s="147">
        <v>5</v>
      </c>
      <c r="AA135" s="147">
        <v>5</v>
      </c>
      <c r="AB135" s="147">
        <v>5</v>
      </c>
      <c r="AC135" s="147">
        <v>5</v>
      </c>
      <c r="AD135" s="147">
        <v>5</v>
      </c>
      <c r="AE135" s="147">
        <v>5</v>
      </c>
      <c r="AF135" s="147">
        <v>2</v>
      </c>
      <c r="AG135" s="150"/>
      <c r="AH135" s="64"/>
      <c r="AI135" s="95"/>
      <c r="AJ135" s="95"/>
      <c r="AK135" s="156"/>
      <c r="AL135" s="156"/>
      <c r="AM135" s="156"/>
      <c r="AN135" s="156"/>
      <c r="AO135" s="64"/>
      <c r="AP135" s="153"/>
      <c r="AQ135" s="153"/>
      <c r="AR135" s="153"/>
      <c r="AS135" s="153"/>
      <c r="AT135" s="63"/>
      <c r="AU135" s="63"/>
      <c r="AV135" s="62"/>
      <c r="AW135" s="51"/>
      <c r="AX135" s="51"/>
      <c r="AY135" s="51"/>
      <c r="AZ135" s="51"/>
      <c r="BA135" s="51"/>
      <c r="BB135" s="51"/>
      <c r="BC135" s="51"/>
      <c r="BD135" s="51"/>
      <c r="BE135" s="143">
        <f>SUM(E135:BD135)</f>
        <v>85</v>
      </c>
      <c r="BF135" s="61"/>
      <c r="BG135" s="61"/>
      <c r="BH135" s="61"/>
      <c r="BI135" s="61"/>
      <c r="BJ135" s="61"/>
      <c r="BK135" s="61"/>
      <c r="BL135" s="61"/>
      <c r="BM135" s="61"/>
    </row>
    <row r="136" spans="1:65">
      <c r="A136" s="330"/>
      <c r="B136" s="337"/>
      <c r="C136" s="339"/>
      <c r="D136" s="51" t="s">
        <v>53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95"/>
      <c r="V136" s="66"/>
      <c r="W136" s="47"/>
      <c r="X136" s="95"/>
      <c r="Y136" s="62"/>
      <c r="Z136" s="62"/>
      <c r="AA136" s="62"/>
      <c r="AB136" s="62"/>
      <c r="AC136" s="62"/>
      <c r="AD136" s="62"/>
      <c r="AE136" s="62"/>
      <c r="AF136" s="62"/>
      <c r="AG136" s="95"/>
      <c r="AH136" s="64"/>
      <c r="AI136" s="95"/>
      <c r="AJ136" s="95"/>
      <c r="AK136" s="156"/>
      <c r="AL136" s="156"/>
      <c r="AM136" s="156"/>
      <c r="AN136" s="156"/>
      <c r="AO136" s="64"/>
      <c r="AP136" s="153"/>
      <c r="AQ136" s="153"/>
      <c r="AR136" s="153"/>
      <c r="AS136" s="153"/>
      <c r="AT136" s="63"/>
      <c r="AU136" s="63"/>
      <c r="AV136" s="62"/>
      <c r="AW136" s="51"/>
      <c r="AX136" s="51"/>
      <c r="AY136" s="51"/>
      <c r="AZ136" s="51"/>
      <c r="BA136" s="51"/>
      <c r="BB136" s="51"/>
      <c r="BC136" s="51"/>
      <c r="BD136" s="51"/>
      <c r="BE136" s="143"/>
      <c r="BF136" s="61"/>
      <c r="BG136" s="61"/>
      <c r="BH136" s="61"/>
      <c r="BI136" s="61"/>
      <c r="BJ136" s="61"/>
      <c r="BK136" s="61"/>
      <c r="BL136" s="61"/>
      <c r="BM136" s="61"/>
    </row>
    <row r="137" spans="1:65" ht="12.75" customHeight="1">
      <c r="A137" s="330"/>
      <c r="B137" s="332" t="s">
        <v>8</v>
      </c>
      <c r="C137" s="340" t="s">
        <v>9</v>
      </c>
      <c r="D137" s="58" t="s">
        <v>54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93"/>
      <c r="V137" s="53"/>
      <c r="W137" s="47"/>
      <c r="X137" s="93"/>
      <c r="Y137" s="58"/>
      <c r="Z137" s="58"/>
      <c r="AA137" s="58"/>
      <c r="AB137" s="58"/>
      <c r="AC137" s="58"/>
      <c r="AD137" s="58"/>
      <c r="AE137" s="58"/>
      <c r="AF137" s="58"/>
      <c r="AG137" s="93"/>
      <c r="AH137" s="45"/>
      <c r="AI137" s="93"/>
      <c r="AJ137" s="93"/>
      <c r="AK137" s="155"/>
      <c r="AL137" s="155"/>
      <c r="AM137" s="155"/>
      <c r="AN137" s="155"/>
      <c r="AO137" s="45"/>
      <c r="AP137" s="44"/>
      <c r="AQ137" s="44"/>
      <c r="AR137" s="44"/>
      <c r="AS137" s="44"/>
      <c r="AT137" s="43"/>
      <c r="AU137" s="43"/>
      <c r="AV137" s="42"/>
      <c r="AW137" s="41"/>
      <c r="AX137" s="41"/>
      <c r="AY137" s="41"/>
      <c r="AZ137" s="41"/>
      <c r="BA137" s="41"/>
      <c r="BB137" s="41"/>
      <c r="BC137" s="41"/>
      <c r="BD137" s="41"/>
      <c r="BE137" s="143"/>
    </row>
    <row r="138" spans="1:65">
      <c r="A138" s="330"/>
      <c r="B138" s="333"/>
      <c r="C138" s="341"/>
      <c r="D138" s="58" t="s">
        <v>53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93"/>
      <c r="V138" s="53"/>
      <c r="W138" s="47"/>
      <c r="X138" s="93"/>
      <c r="Y138" s="58"/>
      <c r="Z138" s="58"/>
      <c r="AA138" s="58"/>
      <c r="AB138" s="58"/>
      <c r="AC138" s="58"/>
      <c r="AD138" s="58"/>
      <c r="AE138" s="58"/>
      <c r="AF138" s="58"/>
      <c r="AG138" s="93"/>
      <c r="AH138" s="45"/>
      <c r="AI138" s="93"/>
      <c r="AJ138" s="93"/>
      <c r="AK138" s="155"/>
      <c r="AL138" s="155"/>
      <c r="AM138" s="155"/>
      <c r="AN138" s="155"/>
      <c r="AO138" s="45"/>
      <c r="AP138" s="44"/>
      <c r="AQ138" s="44"/>
      <c r="AR138" s="44"/>
      <c r="AS138" s="44"/>
      <c r="AT138" s="43"/>
      <c r="AU138" s="43"/>
      <c r="AV138" s="42"/>
      <c r="AW138" s="41"/>
      <c r="AX138" s="41"/>
      <c r="AY138" s="41"/>
      <c r="AZ138" s="41"/>
      <c r="BA138" s="41"/>
      <c r="BB138" s="41"/>
      <c r="BC138" s="41"/>
      <c r="BD138" s="41"/>
      <c r="BE138" s="143"/>
    </row>
    <row r="139" spans="1:65">
      <c r="A139" s="330"/>
      <c r="B139" s="342" t="s">
        <v>43</v>
      </c>
      <c r="C139" s="344" t="s">
        <v>131</v>
      </c>
      <c r="D139" s="51" t="s">
        <v>54</v>
      </c>
      <c r="E139" s="143">
        <v>2</v>
      </c>
      <c r="F139" s="143">
        <v>2</v>
      </c>
      <c r="G139" s="143">
        <v>2</v>
      </c>
      <c r="H139" s="143">
        <v>2</v>
      </c>
      <c r="I139" s="143">
        <v>2</v>
      </c>
      <c r="J139" s="143">
        <v>2</v>
      </c>
      <c r="K139" s="143">
        <v>2</v>
      </c>
      <c r="L139" s="143">
        <v>2</v>
      </c>
      <c r="M139" s="143">
        <v>2</v>
      </c>
      <c r="N139" s="143">
        <v>2</v>
      </c>
      <c r="O139" s="143">
        <v>2</v>
      </c>
      <c r="P139" s="143">
        <v>2</v>
      </c>
      <c r="Q139" s="143">
        <v>2</v>
      </c>
      <c r="R139" s="143">
        <v>2</v>
      </c>
      <c r="S139" s="143">
        <v>2</v>
      </c>
      <c r="T139" s="143">
        <v>2</v>
      </c>
      <c r="U139" s="185"/>
      <c r="V139" s="48"/>
      <c r="W139" s="56"/>
      <c r="X139" s="185"/>
      <c r="Y139" s="143">
        <v>4</v>
      </c>
      <c r="Z139" s="143">
        <v>4</v>
      </c>
      <c r="AA139" s="143">
        <v>4</v>
      </c>
      <c r="AB139" s="143">
        <v>4</v>
      </c>
      <c r="AC139" s="143">
        <v>4</v>
      </c>
      <c r="AD139" s="143">
        <v>4</v>
      </c>
      <c r="AE139" s="143">
        <v>4</v>
      </c>
      <c r="AF139" s="143">
        <v>4</v>
      </c>
      <c r="AG139" s="93"/>
      <c r="AH139" s="45"/>
      <c r="AI139" s="93"/>
      <c r="AJ139" s="93"/>
      <c r="AK139" s="155"/>
      <c r="AL139" s="155"/>
      <c r="AM139" s="155"/>
      <c r="AN139" s="155"/>
      <c r="AO139" s="45"/>
      <c r="AP139" s="44"/>
      <c r="AQ139" s="44"/>
      <c r="AR139" s="44"/>
      <c r="AS139" s="44"/>
      <c r="AT139" s="43"/>
      <c r="AU139" s="43"/>
      <c r="AV139" s="42"/>
      <c r="AW139" s="41"/>
      <c r="AX139" s="41"/>
      <c r="AY139" s="41"/>
      <c r="AZ139" s="41"/>
      <c r="BA139" s="41"/>
      <c r="BB139" s="41"/>
      <c r="BC139" s="41"/>
      <c r="BD139" s="41"/>
      <c r="BE139" s="143">
        <f>SUM(E139:BD139)</f>
        <v>64</v>
      </c>
    </row>
    <row r="140" spans="1:65">
      <c r="A140" s="330"/>
      <c r="B140" s="343"/>
      <c r="C140" s="345"/>
      <c r="D140" s="51" t="s">
        <v>53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93"/>
      <c r="V140" s="53"/>
      <c r="W140" s="47"/>
      <c r="X140" s="93"/>
      <c r="Y140" s="42"/>
      <c r="Z140" s="42"/>
      <c r="AA140" s="42"/>
      <c r="AB140" s="42"/>
      <c r="AC140" s="42"/>
      <c r="AD140" s="42"/>
      <c r="AE140" s="42"/>
      <c r="AF140" s="42"/>
      <c r="AG140" s="93"/>
      <c r="AH140" s="45"/>
      <c r="AI140" s="93"/>
      <c r="AJ140" s="93"/>
      <c r="AK140" s="155"/>
      <c r="AL140" s="155"/>
      <c r="AM140" s="155"/>
      <c r="AN140" s="155"/>
      <c r="AO140" s="45"/>
      <c r="AP140" s="44"/>
      <c r="AQ140" s="44"/>
      <c r="AR140" s="44"/>
      <c r="AS140" s="44"/>
      <c r="AT140" s="43"/>
      <c r="AU140" s="43"/>
      <c r="AV140" s="42"/>
      <c r="AW140" s="41"/>
      <c r="AX140" s="41"/>
      <c r="AY140" s="41"/>
      <c r="AZ140" s="41"/>
      <c r="BA140" s="41"/>
      <c r="BB140" s="41"/>
      <c r="BC140" s="41"/>
      <c r="BD140" s="41"/>
      <c r="BE140" s="143"/>
    </row>
    <row r="141" spans="1:65">
      <c r="A141" s="330"/>
      <c r="B141" s="346" t="s">
        <v>45</v>
      </c>
      <c r="C141" s="348" t="s">
        <v>130</v>
      </c>
      <c r="D141" s="51" t="s">
        <v>54</v>
      </c>
      <c r="E141" s="143">
        <v>3</v>
      </c>
      <c r="F141" s="143">
        <v>3</v>
      </c>
      <c r="G141" s="143">
        <v>3</v>
      </c>
      <c r="H141" s="143">
        <v>3</v>
      </c>
      <c r="I141" s="143">
        <v>3</v>
      </c>
      <c r="J141" s="143">
        <v>3</v>
      </c>
      <c r="K141" s="143">
        <v>3</v>
      </c>
      <c r="L141" s="143">
        <v>3</v>
      </c>
      <c r="M141" s="143">
        <v>3</v>
      </c>
      <c r="N141" s="143">
        <v>3</v>
      </c>
      <c r="O141" s="143">
        <v>3</v>
      </c>
      <c r="P141" s="143">
        <v>3</v>
      </c>
      <c r="Q141" s="143">
        <v>3</v>
      </c>
      <c r="R141" s="143">
        <v>3</v>
      </c>
      <c r="S141" s="143">
        <v>3</v>
      </c>
      <c r="T141" s="143">
        <v>3</v>
      </c>
      <c r="U141" s="185"/>
      <c r="V141" s="48"/>
      <c r="W141" s="56"/>
      <c r="X141" s="185"/>
      <c r="Y141" s="143">
        <v>2</v>
      </c>
      <c r="Z141" s="143">
        <v>2</v>
      </c>
      <c r="AA141" s="143">
        <v>2</v>
      </c>
      <c r="AB141" s="143">
        <v>2</v>
      </c>
      <c r="AC141" s="143">
        <v>2</v>
      </c>
      <c r="AD141" s="143">
        <v>2</v>
      </c>
      <c r="AE141" s="143">
        <v>2</v>
      </c>
      <c r="AF141" s="143">
        <v>2</v>
      </c>
      <c r="AG141" s="185"/>
      <c r="AH141" s="163"/>
      <c r="AI141" s="185"/>
      <c r="AJ141" s="185"/>
      <c r="AK141" s="162"/>
      <c r="AL141" s="162"/>
      <c r="AM141" s="162"/>
      <c r="AN141" s="162"/>
      <c r="AO141" s="163"/>
      <c r="AP141" s="164"/>
      <c r="AQ141" s="164"/>
      <c r="AR141" s="164"/>
      <c r="AS141" s="164"/>
      <c r="AT141" s="165"/>
      <c r="AU141" s="165"/>
      <c r="AV141" s="143"/>
      <c r="AW141" s="52"/>
      <c r="AX141" s="52"/>
      <c r="AY141" s="52"/>
      <c r="AZ141" s="52"/>
      <c r="BA141" s="52"/>
      <c r="BB141" s="52"/>
      <c r="BC141" s="52"/>
      <c r="BD141" s="52"/>
      <c r="BE141" s="143">
        <f>SUM(E141:BD141)</f>
        <v>64</v>
      </c>
    </row>
    <row r="142" spans="1:65">
      <c r="A142" s="330"/>
      <c r="B142" s="347"/>
      <c r="C142" s="349"/>
      <c r="D142" s="51" t="s">
        <v>53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93"/>
      <c r="V142" s="53"/>
      <c r="W142" s="47"/>
      <c r="X142" s="93"/>
      <c r="Y142" s="42"/>
      <c r="Z142" s="42"/>
      <c r="AA142" s="42"/>
      <c r="AB142" s="42"/>
      <c r="AC142" s="42"/>
      <c r="AD142" s="42"/>
      <c r="AE142" s="42"/>
      <c r="AF142" s="42"/>
      <c r="AG142" s="93"/>
      <c r="AH142" s="45"/>
      <c r="AI142" s="93"/>
      <c r="AJ142" s="93"/>
      <c r="AK142" s="155"/>
      <c r="AL142" s="155"/>
      <c r="AM142" s="155"/>
      <c r="AN142" s="155"/>
      <c r="AO142" s="45"/>
      <c r="AP142" s="44"/>
      <c r="AQ142" s="44"/>
      <c r="AR142" s="44"/>
      <c r="AS142" s="44"/>
      <c r="AT142" s="43"/>
      <c r="AU142" s="43"/>
      <c r="AV142" s="42"/>
      <c r="AW142" s="41"/>
      <c r="AX142" s="41"/>
      <c r="AY142" s="41"/>
      <c r="AZ142" s="41"/>
      <c r="BA142" s="41"/>
      <c r="BB142" s="41"/>
      <c r="BC142" s="41"/>
      <c r="BD142" s="41"/>
      <c r="BE142" s="143"/>
    </row>
    <row r="143" spans="1:65">
      <c r="A143" s="330"/>
      <c r="B143" s="346" t="s">
        <v>128</v>
      </c>
      <c r="C143" s="348" t="s">
        <v>183</v>
      </c>
      <c r="D143" s="51" t="s">
        <v>54</v>
      </c>
      <c r="E143" s="143">
        <v>2</v>
      </c>
      <c r="F143" s="143">
        <v>2</v>
      </c>
      <c r="G143" s="143">
        <v>2</v>
      </c>
      <c r="H143" s="143">
        <v>2</v>
      </c>
      <c r="I143" s="143">
        <v>2</v>
      </c>
      <c r="J143" s="143">
        <v>2</v>
      </c>
      <c r="K143" s="143">
        <v>2</v>
      </c>
      <c r="L143" s="143">
        <v>2</v>
      </c>
      <c r="M143" s="143">
        <v>2</v>
      </c>
      <c r="N143" s="143">
        <v>2</v>
      </c>
      <c r="O143" s="143">
        <v>2</v>
      </c>
      <c r="P143" s="143">
        <v>2</v>
      </c>
      <c r="Q143" s="143">
        <v>2</v>
      </c>
      <c r="R143" s="143">
        <v>2</v>
      </c>
      <c r="S143" s="143">
        <v>2</v>
      </c>
      <c r="T143" s="143">
        <v>2</v>
      </c>
      <c r="U143" s="185"/>
      <c r="V143" s="53"/>
      <c r="W143" s="47"/>
      <c r="X143" s="185"/>
      <c r="Y143" s="143">
        <v>5</v>
      </c>
      <c r="Z143" s="143">
        <v>5</v>
      </c>
      <c r="AA143" s="143">
        <v>5</v>
      </c>
      <c r="AB143" s="143">
        <v>5</v>
      </c>
      <c r="AC143" s="143">
        <v>5</v>
      </c>
      <c r="AD143" s="143">
        <v>5</v>
      </c>
      <c r="AE143" s="143">
        <v>5</v>
      </c>
      <c r="AF143" s="143">
        <v>5</v>
      </c>
      <c r="AG143" s="185"/>
      <c r="AH143" s="45"/>
      <c r="AI143" s="93"/>
      <c r="AJ143" s="93"/>
      <c r="AK143" s="155"/>
      <c r="AL143" s="155"/>
      <c r="AM143" s="155"/>
      <c r="AN143" s="155"/>
      <c r="AO143" s="45"/>
      <c r="AP143" s="44"/>
      <c r="AQ143" s="44"/>
      <c r="AR143" s="44"/>
      <c r="AS143" s="44"/>
      <c r="AT143" s="43"/>
      <c r="AU143" s="43"/>
      <c r="AV143" s="42"/>
      <c r="AW143" s="41"/>
      <c r="AX143" s="41"/>
      <c r="AY143" s="41"/>
      <c r="AZ143" s="41"/>
      <c r="BA143" s="41"/>
      <c r="BB143" s="41"/>
      <c r="BC143" s="41"/>
      <c r="BD143" s="41"/>
      <c r="BE143" s="143">
        <f>SUM(E143:BD143)</f>
        <v>72</v>
      </c>
    </row>
    <row r="144" spans="1:65">
      <c r="A144" s="330"/>
      <c r="B144" s="347"/>
      <c r="C144" s="349"/>
      <c r="D144" s="51" t="s">
        <v>53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93"/>
      <c r="V144" s="53"/>
      <c r="W144" s="47"/>
      <c r="X144" s="93"/>
      <c r="Y144" s="42"/>
      <c r="Z144" s="42"/>
      <c r="AA144" s="42"/>
      <c r="AB144" s="42"/>
      <c r="AC144" s="42"/>
      <c r="AD144" s="42"/>
      <c r="AE144" s="42"/>
      <c r="AF144" s="42"/>
      <c r="AG144" s="93"/>
      <c r="AH144" s="45"/>
      <c r="AI144" s="93"/>
      <c r="AJ144" s="93"/>
      <c r="AK144" s="155"/>
      <c r="AL144" s="155"/>
      <c r="AM144" s="155"/>
      <c r="AN144" s="155"/>
      <c r="AO144" s="45"/>
      <c r="AP144" s="44"/>
      <c r="AQ144" s="44"/>
      <c r="AR144" s="44"/>
      <c r="AS144" s="44"/>
      <c r="AT144" s="43"/>
      <c r="AU144" s="43"/>
      <c r="AV144" s="42"/>
      <c r="AW144" s="41"/>
      <c r="AX144" s="41"/>
      <c r="AY144" s="41"/>
      <c r="AZ144" s="41"/>
      <c r="BA144" s="41"/>
      <c r="BB144" s="41"/>
      <c r="BC144" s="41"/>
      <c r="BD144" s="41"/>
      <c r="BE144" s="143"/>
    </row>
    <row r="145" spans="1:57">
      <c r="A145" s="330"/>
      <c r="B145" s="346" t="s">
        <v>198</v>
      </c>
      <c r="C145" s="344" t="s">
        <v>55</v>
      </c>
      <c r="D145" s="51" t="s">
        <v>54</v>
      </c>
      <c r="E145" s="143">
        <v>3</v>
      </c>
      <c r="F145" s="143">
        <v>3</v>
      </c>
      <c r="G145" s="143">
        <v>3</v>
      </c>
      <c r="H145" s="143">
        <v>3</v>
      </c>
      <c r="I145" s="143">
        <v>3</v>
      </c>
      <c r="J145" s="143">
        <v>3</v>
      </c>
      <c r="K145" s="143">
        <v>3</v>
      </c>
      <c r="L145" s="143">
        <v>3</v>
      </c>
      <c r="M145" s="143">
        <v>3</v>
      </c>
      <c r="N145" s="143">
        <v>3</v>
      </c>
      <c r="O145" s="143">
        <v>1</v>
      </c>
      <c r="P145" s="143">
        <v>1</v>
      </c>
      <c r="Q145" s="143">
        <v>1</v>
      </c>
      <c r="R145" s="143">
        <v>1</v>
      </c>
      <c r="S145" s="143">
        <v>1</v>
      </c>
      <c r="T145" s="143">
        <v>1</v>
      </c>
      <c r="U145" s="185"/>
      <c r="V145" s="48"/>
      <c r="W145" s="56"/>
      <c r="X145" s="185"/>
      <c r="Y145" s="143"/>
      <c r="Z145" s="143"/>
      <c r="AA145" s="143"/>
      <c r="AB145" s="143"/>
      <c r="AC145" s="143"/>
      <c r="AD145" s="143"/>
      <c r="AE145" s="143"/>
      <c r="AF145" s="143"/>
      <c r="AG145" s="185"/>
      <c r="AH145" s="163"/>
      <c r="AI145" s="185"/>
      <c r="AJ145" s="185"/>
      <c r="AK145" s="162"/>
      <c r="AL145" s="162"/>
      <c r="AM145" s="162"/>
      <c r="AN145" s="162"/>
      <c r="AO145" s="163"/>
      <c r="AP145" s="164"/>
      <c r="AQ145" s="164"/>
      <c r="AR145" s="164"/>
      <c r="AS145" s="164"/>
      <c r="AT145" s="165"/>
      <c r="AU145" s="165"/>
      <c r="AV145" s="143"/>
      <c r="AW145" s="52"/>
      <c r="AX145" s="52"/>
      <c r="AY145" s="52"/>
      <c r="AZ145" s="52"/>
      <c r="BA145" s="52"/>
      <c r="BB145" s="52"/>
      <c r="BC145" s="52"/>
      <c r="BD145" s="52"/>
      <c r="BE145" s="143">
        <f>SUM(E145:BD145)</f>
        <v>36</v>
      </c>
    </row>
    <row r="146" spans="1:57">
      <c r="A146" s="330"/>
      <c r="B146" s="347"/>
      <c r="C146" s="350"/>
      <c r="D146" s="51" t="s">
        <v>53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93"/>
      <c r="V146" s="53"/>
      <c r="W146" s="47"/>
      <c r="X146" s="93"/>
      <c r="Y146" s="42"/>
      <c r="Z146" s="42"/>
      <c r="AA146" s="42"/>
      <c r="AB146" s="42"/>
      <c r="AC146" s="42"/>
      <c r="AD146" s="42"/>
      <c r="AE146" s="42"/>
      <c r="AF146" s="42"/>
      <c r="AG146" s="93"/>
      <c r="AH146" s="45"/>
      <c r="AI146" s="93"/>
      <c r="AJ146" s="93"/>
      <c r="AK146" s="155"/>
      <c r="AL146" s="155"/>
      <c r="AM146" s="155"/>
      <c r="AN146" s="155"/>
      <c r="AO146" s="45"/>
      <c r="AP146" s="44"/>
      <c r="AQ146" s="44"/>
      <c r="AR146" s="44"/>
      <c r="AS146" s="44"/>
      <c r="AT146" s="44"/>
      <c r="AU146" s="43"/>
      <c r="AV146" s="42"/>
      <c r="AW146" s="41"/>
      <c r="AX146" s="41"/>
      <c r="AY146" s="41"/>
      <c r="AZ146" s="41"/>
      <c r="BA146" s="41"/>
      <c r="BB146" s="41"/>
      <c r="BC146" s="41"/>
      <c r="BD146" s="41"/>
      <c r="BE146" s="143"/>
    </row>
    <row r="147" spans="1:57">
      <c r="A147" s="330"/>
      <c r="B147" s="351" t="s">
        <v>122</v>
      </c>
      <c r="C147" s="353" t="s">
        <v>197</v>
      </c>
      <c r="D147" s="51" t="s">
        <v>54</v>
      </c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85"/>
      <c r="V147" s="48"/>
      <c r="W147" s="56"/>
      <c r="X147" s="185"/>
      <c r="Y147" s="143"/>
      <c r="Z147" s="143"/>
      <c r="AA147" s="143"/>
      <c r="AB147" s="143"/>
      <c r="AC147" s="143"/>
      <c r="AD147" s="143"/>
      <c r="AE147" s="143"/>
      <c r="AF147" s="143"/>
      <c r="AG147" s="185"/>
      <c r="AH147" s="163"/>
      <c r="AI147" s="185"/>
      <c r="AJ147" s="185"/>
      <c r="AK147" s="162"/>
      <c r="AL147" s="162"/>
      <c r="AM147" s="162"/>
      <c r="AN147" s="162"/>
      <c r="AO147" s="163"/>
      <c r="AP147" s="164"/>
      <c r="AQ147" s="164"/>
      <c r="AR147" s="164"/>
      <c r="AS147" s="164"/>
      <c r="AT147" s="165"/>
      <c r="AU147" s="165"/>
      <c r="AV147" s="143"/>
      <c r="AW147" s="52"/>
      <c r="AX147" s="52"/>
      <c r="AY147" s="52"/>
      <c r="AZ147" s="52"/>
      <c r="BA147" s="52"/>
      <c r="BB147" s="52"/>
      <c r="BC147" s="52"/>
      <c r="BD147" s="52"/>
      <c r="BE147" s="143">
        <f>SUM(E147:BD147)</f>
        <v>0</v>
      </c>
    </row>
    <row r="148" spans="1:57">
      <c r="A148" s="330"/>
      <c r="B148" s="352"/>
      <c r="C148" s="354"/>
      <c r="D148" s="51" t="s">
        <v>53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93"/>
      <c r="V148" s="53"/>
      <c r="W148" s="47"/>
      <c r="X148" s="93"/>
      <c r="Y148" s="42"/>
      <c r="Z148" s="42"/>
      <c r="AA148" s="42"/>
      <c r="AB148" s="42"/>
      <c r="AC148" s="42"/>
      <c r="AD148" s="42"/>
      <c r="AE148" s="42"/>
      <c r="AF148" s="42"/>
      <c r="AG148" s="93"/>
      <c r="AH148" s="45"/>
      <c r="AI148" s="93"/>
      <c r="AJ148" s="93"/>
      <c r="AK148" s="155"/>
      <c r="AL148" s="155"/>
      <c r="AM148" s="155"/>
      <c r="AN148" s="155"/>
      <c r="AO148" s="45"/>
      <c r="AP148" s="44"/>
      <c r="AQ148" s="44"/>
      <c r="AR148" s="44"/>
      <c r="AS148" s="44"/>
      <c r="AT148" s="43"/>
      <c r="AU148" s="43"/>
      <c r="AV148" s="42"/>
      <c r="AW148" s="41"/>
      <c r="AX148" s="41"/>
      <c r="AY148" s="41"/>
      <c r="AZ148" s="41"/>
      <c r="BA148" s="41"/>
      <c r="BB148" s="41"/>
      <c r="BC148" s="41"/>
      <c r="BD148" s="41"/>
      <c r="BE148" s="143"/>
    </row>
    <row r="149" spans="1:57">
      <c r="A149" s="330"/>
      <c r="B149" s="346" t="s">
        <v>123</v>
      </c>
      <c r="C149" s="336" t="s">
        <v>164</v>
      </c>
      <c r="D149" s="51" t="s">
        <v>54</v>
      </c>
      <c r="E149" s="143">
        <v>2</v>
      </c>
      <c r="F149" s="143">
        <v>2</v>
      </c>
      <c r="G149" s="143">
        <v>2</v>
      </c>
      <c r="H149" s="143">
        <v>2</v>
      </c>
      <c r="I149" s="143">
        <v>2</v>
      </c>
      <c r="J149" s="143">
        <v>2</v>
      </c>
      <c r="K149" s="143">
        <v>2</v>
      </c>
      <c r="L149" s="143">
        <v>2</v>
      </c>
      <c r="M149" s="143">
        <v>2</v>
      </c>
      <c r="N149" s="143">
        <v>2</v>
      </c>
      <c r="O149" s="143">
        <v>2</v>
      </c>
      <c r="P149" s="143">
        <v>2</v>
      </c>
      <c r="Q149" s="143">
        <v>2</v>
      </c>
      <c r="R149" s="143">
        <v>2</v>
      </c>
      <c r="S149" s="143">
        <v>2</v>
      </c>
      <c r="T149" s="143">
        <v>2</v>
      </c>
      <c r="U149" s="185"/>
      <c r="V149" s="48"/>
      <c r="W149" s="56"/>
      <c r="X149" s="185"/>
      <c r="Y149" s="143">
        <v>1</v>
      </c>
      <c r="Z149" s="143">
        <v>1</v>
      </c>
      <c r="AA149" s="143">
        <v>1</v>
      </c>
      <c r="AB149" s="143">
        <v>1</v>
      </c>
      <c r="AC149" s="143">
        <v>1</v>
      </c>
      <c r="AD149" s="143">
        <v>1</v>
      </c>
      <c r="AE149" s="143">
        <v>1</v>
      </c>
      <c r="AF149" s="143">
        <v>0</v>
      </c>
      <c r="AG149" s="185"/>
      <c r="AH149" s="163"/>
      <c r="AI149" s="185"/>
      <c r="AJ149" s="185"/>
      <c r="AK149" s="162"/>
      <c r="AL149" s="162"/>
      <c r="AM149" s="162"/>
      <c r="AN149" s="162"/>
      <c r="AO149" s="163"/>
      <c r="AP149" s="164"/>
      <c r="AQ149" s="164"/>
      <c r="AR149" s="164"/>
      <c r="AS149" s="164"/>
      <c r="AT149" s="165"/>
      <c r="AU149" s="165"/>
      <c r="AV149" s="143"/>
      <c r="AW149" s="52"/>
      <c r="AX149" s="52"/>
      <c r="AY149" s="52"/>
      <c r="AZ149" s="52"/>
      <c r="BA149" s="52"/>
      <c r="BB149" s="52"/>
      <c r="BC149" s="52"/>
      <c r="BD149" s="52"/>
      <c r="BE149" s="143">
        <f>SUM(E149:BD149)</f>
        <v>39</v>
      </c>
    </row>
    <row r="150" spans="1:57">
      <c r="A150" s="330"/>
      <c r="B150" s="347"/>
      <c r="C150" s="337"/>
      <c r="D150" s="51" t="s">
        <v>53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93"/>
      <c r="V150" s="53"/>
      <c r="W150" s="47"/>
      <c r="X150" s="93"/>
      <c r="Y150" s="42"/>
      <c r="Z150" s="42"/>
      <c r="AA150" s="42"/>
      <c r="AB150" s="42"/>
      <c r="AC150" s="42"/>
      <c r="AD150" s="42"/>
      <c r="AE150" s="42"/>
      <c r="AF150" s="42"/>
      <c r="AG150" s="93"/>
      <c r="AH150" s="45"/>
      <c r="AI150" s="93"/>
      <c r="AJ150" s="93"/>
      <c r="AK150" s="155"/>
      <c r="AL150" s="155"/>
      <c r="AM150" s="155"/>
      <c r="AN150" s="155"/>
      <c r="AO150" s="45"/>
      <c r="AP150" s="44"/>
      <c r="AQ150" s="44"/>
      <c r="AR150" s="44"/>
      <c r="AS150" s="44"/>
      <c r="AT150" s="43"/>
      <c r="AU150" s="43"/>
      <c r="AV150" s="42"/>
      <c r="AW150" s="41"/>
      <c r="AX150" s="41"/>
      <c r="AY150" s="41"/>
      <c r="AZ150" s="41"/>
      <c r="BA150" s="41"/>
      <c r="BB150" s="41"/>
      <c r="BC150" s="41"/>
      <c r="BD150" s="41"/>
      <c r="BE150" s="143"/>
    </row>
    <row r="151" spans="1:57">
      <c r="A151" s="330"/>
      <c r="B151" s="332" t="s">
        <v>6</v>
      </c>
      <c r="C151" s="340" t="s">
        <v>7</v>
      </c>
      <c r="D151" s="58" t="s">
        <v>54</v>
      </c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93"/>
      <c r="V151" s="53"/>
      <c r="W151" s="53"/>
      <c r="X151" s="93"/>
      <c r="Y151" s="58"/>
      <c r="Z151" s="58"/>
      <c r="AA151" s="58"/>
      <c r="AB151" s="58"/>
      <c r="AC151" s="58"/>
      <c r="AD151" s="58"/>
      <c r="AE151" s="58"/>
      <c r="AF151" s="58"/>
      <c r="AG151" s="93"/>
      <c r="AH151" s="45"/>
      <c r="AI151" s="93"/>
      <c r="AJ151" s="93"/>
      <c r="AK151" s="155"/>
      <c r="AL151" s="155"/>
      <c r="AM151" s="155"/>
      <c r="AN151" s="155"/>
      <c r="AO151" s="45"/>
      <c r="AP151" s="44"/>
      <c r="AQ151" s="44"/>
      <c r="AR151" s="44"/>
      <c r="AS151" s="44"/>
      <c r="AT151" s="43"/>
      <c r="AU151" s="43"/>
      <c r="AV151" s="42"/>
      <c r="AW151" s="41"/>
      <c r="AX151" s="41"/>
      <c r="AY151" s="41"/>
      <c r="AZ151" s="41"/>
      <c r="BA151" s="41"/>
      <c r="BB151" s="41"/>
      <c r="BC151" s="41"/>
      <c r="BD151" s="41"/>
      <c r="BE151" s="42"/>
    </row>
    <row r="152" spans="1:57">
      <c r="A152" s="330"/>
      <c r="B152" s="333"/>
      <c r="C152" s="341"/>
      <c r="D152" s="58" t="s">
        <v>53</v>
      </c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93"/>
      <c r="V152" s="53"/>
      <c r="W152" s="47"/>
      <c r="X152" s="93"/>
      <c r="Y152" s="58"/>
      <c r="Z152" s="58"/>
      <c r="AA152" s="58"/>
      <c r="AB152" s="58"/>
      <c r="AC152" s="58"/>
      <c r="AD152" s="58"/>
      <c r="AE152" s="58"/>
      <c r="AF152" s="58"/>
      <c r="AG152" s="93"/>
      <c r="AH152" s="45"/>
      <c r="AI152" s="93"/>
      <c r="AJ152" s="93"/>
      <c r="AK152" s="155"/>
      <c r="AL152" s="155"/>
      <c r="AM152" s="155"/>
      <c r="AN152" s="155"/>
      <c r="AO152" s="45"/>
      <c r="AP152" s="44"/>
      <c r="AQ152" s="44"/>
      <c r="AR152" s="44"/>
      <c r="AS152" s="44"/>
      <c r="AT152" s="43"/>
      <c r="AU152" s="43"/>
      <c r="AV152" s="42"/>
      <c r="AW152" s="41"/>
      <c r="AX152" s="41"/>
      <c r="AY152" s="41"/>
      <c r="AZ152" s="41"/>
      <c r="BA152" s="41"/>
      <c r="BB152" s="41"/>
      <c r="BC152" s="41"/>
      <c r="BD152" s="41"/>
      <c r="BE152" s="42"/>
    </row>
    <row r="153" spans="1:57" ht="22.5" customHeight="1">
      <c r="A153" s="331"/>
      <c r="B153" s="321" t="s">
        <v>38</v>
      </c>
      <c r="C153" s="323" t="s">
        <v>175</v>
      </c>
      <c r="D153" s="54" t="s">
        <v>54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93"/>
      <c r="V153" s="53"/>
      <c r="W153" s="47"/>
      <c r="X153" s="93"/>
      <c r="Y153" s="54"/>
      <c r="Z153" s="54"/>
      <c r="AA153" s="54"/>
      <c r="AB153" s="54"/>
      <c r="AC153" s="54"/>
      <c r="AD153" s="54"/>
      <c r="AE153" s="54"/>
      <c r="AF153" s="54"/>
      <c r="AG153" s="93"/>
      <c r="AH153" s="45"/>
      <c r="AI153" s="93"/>
      <c r="AJ153" s="93"/>
      <c r="AK153" s="155"/>
      <c r="AL153" s="155"/>
      <c r="AM153" s="155"/>
      <c r="AN153" s="155"/>
      <c r="AO153" s="45"/>
      <c r="AP153" s="44"/>
      <c r="AQ153" s="44"/>
      <c r="AR153" s="44"/>
      <c r="AS153" s="44"/>
      <c r="AT153" s="43"/>
      <c r="AU153" s="43"/>
      <c r="AV153" s="42"/>
      <c r="AW153" s="41"/>
      <c r="AX153" s="41"/>
      <c r="AY153" s="41"/>
      <c r="AZ153" s="41"/>
      <c r="BA153" s="41"/>
      <c r="BB153" s="41"/>
      <c r="BC153" s="41"/>
      <c r="BD153" s="41"/>
      <c r="BE153" s="40"/>
    </row>
    <row r="154" spans="1:57" ht="20.25" customHeight="1">
      <c r="A154" s="331"/>
      <c r="B154" s="322"/>
      <c r="C154" s="324"/>
      <c r="D154" s="54" t="s">
        <v>53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93"/>
      <c r="V154" s="53"/>
      <c r="W154" s="47"/>
      <c r="X154" s="185"/>
      <c r="Y154" s="57"/>
      <c r="Z154" s="57"/>
      <c r="AA154" s="57"/>
      <c r="AB154" s="57"/>
      <c r="AC154" s="57"/>
      <c r="AD154" s="54"/>
      <c r="AE154" s="54"/>
      <c r="AF154" s="54"/>
      <c r="AG154" s="93"/>
      <c r="AH154" s="45"/>
      <c r="AI154" s="93"/>
      <c r="AJ154" s="93"/>
      <c r="AK154" s="155"/>
      <c r="AL154" s="155"/>
      <c r="AM154" s="155"/>
      <c r="AN154" s="155"/>
      <c r="AO154" s="45"/>
      <c r="AP154" s="44"/>
      <c r="AQ154" s="44"/>
      <c r="AR154" s="44"/>
      <c r="AS154" s="44"/>
      <c r="AT154" s="43"/>
      <c r="AU154" s="43"/>
      <c r="AV154" s="42"/>
      <c r="AW154" s="41"/>
      <c r="AX154" s="41"/>
      <c r="AY154" s="41"/>
      <c r="AZ154" s="41"/>
      <c r="BA154" s="41"/>
      <c r="BB154" s="41"/>
      <c r="BC154" s="41"/>
      <c r="BD154" s="41"/>
      <c r="BE154" s="40"/>
    </row>
    <row r="155" spans="1:57" ht="15.75" customHeight="1">
      <c r="A155" s="331"/>
      <c r="B155" s="325" t="s">
        <v>39</v>
      </c>
      <c r="C155" s="327" t="s">
        <v>175</v>
      </c>
      <c r="D155" s="51" t="s">
        <v>54</v>
      </c>
      <c r="E155" s="40">
        <v>18</v>
      </c>
      <c r="F155" s="143">
        <v>18</v>
      </c>
      <c r="G155" s="143">
        <v>18</v>
      </c>
      <c r="H155" s="143">
        <v>18</v>
      </c>
      <c r="I155" s="143">
        <v>18</v>
      </c>
      <c r="J155" s="143">
        <v>18</v>
      </c>
      <c r="K155" s="143">
        <v>18</v>
      </c>
      <c r="L155" s="143">
        <v>18</v>
      </c>
      <c r="M155" s="143">
        <v>18</v>
      </c>
      <c r="N155" s="143">
        <v>18</v>
      </c>
      <c r="O155" s="143">
        <v>14</v>
      </c>
      <c r="P155" s="143">
        <v>14</v>
      </c>
      <c r="Q155" s="143">
        <v>14</v>
      </c>
      <c r="R155" s="143">
        <v>14</v>
      </c>
      <c r="S155" s="143">
        <v>14</v>
      </c>
      <c r="T155" s="143">
        <v>14</v>
      </c>
      <c r="U155" s="185"/>
      <c r="V155" s="53"/>
      <c r="W155" s="47"/>
      <c r="X155" s="185"/>
      <c r="Y155" s="40"/>
      <c r="Z155" s="40"/>
      <c r="AA155" s="40"/>
      <c r="AB155" s="40"/>
      <c r="AC155" s="40"/>
      <c r="AD155" s="42"/>
      <c r="AE155" s="42"/>
      <c r="AF155" s="42"/>
      <c r="AG155" s="93"/>
      <c r="AH155" s="45"/>
      <c r="AI155" s="93"/>
      <c r="AJ155" s="93"/>
      <c r="AK155" s="155"/>
      <c r="AL155" s="155"/>
      <c r="AM155" s="155"/>
      <c r="AN155" s="155"/>
      <c r="AO155" s="45"/>
      <c r="AP155" s="44"/>
      <c r="AQ155" s="44"/>
      <c r="AR155" s="44"/>
      <c r="AS155" s="44"/>
      <c r="AT155" s="43"/>
      <c r="AU155" s="43"/>
      <c r="AV155" s="42"/>
      <c r="AW155" s="41"/>
      <c r="AX155" s="41"/>
      <c r="AY155" s="41"/>
      <c r="AZ155" s="41"/>
      <c r="BA155" s="41"/>
      <c r="BB155" s="41"/>
      <c r="BC155" s="41"/>
      <c r="BD155" s="41"/>
      <c r="BE155" s="40">
        <f>SUM(E155:BD155)</f>
        <v>264</v>
      </c>
    </row>
    <row r="156" spans="1:57">
      <c r="A156" s="331"/>
      <c r="B156" s="326"/>
      <c r="C156" s="328"/>
      <c r="D156" s="51" t="s">
        <v>53</v>
      </c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85"/>
      <c r="V156" s="53"/>
      <c r="W156" s="47"/>
      <c r="X156" s="185"/>
      <c r="Y156" s="143"/>
      <c r="Z156" s="143"/>
      <c r="AA156" s="143"/>
      <c r="AB156" s="143"/>
      <c r="AC156" s="143"/>
      <c r="AD156" s="42"/>
      <c r="AE156" s="42"/>
      <c r="AF156" s="42"/>
      <c r="AG156" s="93"/>
      <c r="AH156" s="45"/>
      <c r="AI156" s="93"/>
      <c r="AJ156" s="93"/>
      <c r="AK156" s="155"/>
      <c r="AL156" s="155"/>
      <c r="AM156" s="155"/>
      <c r="AN156" s="155"/>
      <c r="AO156" s="45"/>
      <c r="AP156" s="44"/>
      <c r="AQ156" s="44"/>
      <c r="AR156" s="44"/>
      <c r="AS156" s="44"/>
      <c r="AT156" s="43"/>
      <c r="AU156" s="43"/>
      <c r="AV156" s="42"/>
      <c r="AW156" s="41"/>
      <c r="AX156" s="41"/>
      <c r="AY156" s="41"/>
      <c r="AZ156" s="41"/>
      <c r="BA156" s="41"/>
      <c r="BB156" s="41"/>
      <c r="BC156" s="41"/>
      <c r="BD156" s="41"/>
      <c r="BE156" s="143"/>
    </row>
    <row r="157" spans="1:57">
      <c r="A157" s="331"/>
      <c r="B157" s="168" t="s">
        <v>40</v>
      </c>
      <c r="C157" s="126" t="s">
        <v>23</v>
      </c>
      <c r="D157" s="51" t="s">
        <v>54</v>
      </c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>
        <v>6</v>
      </c>
      <c r="P157" s="143">
        <v>6</v>
      </c>
      <c r="Q157" s="143">
        <v>6</v>
      </c>
      <c r="R157" s="143">
        <v>6</v>
      </c>
      <c r="S157" s="143">
        <v>6</v>
      </c>
      <c r="T157" s="143">
        <v>6</v>
      </c>
      <c r="U157" s="185"/>
      <c r="V157" s="53"/>
      <c r="W157" s="47"/>
      <c r="X157" s="185"/>
      <c r="Y157" s="143"/>
      <c r="Z157" s="143"/>
      <c r="AA157" s="143"/>
      <c r="AB157" s="143"/>
      <c r="AC157" s="143"/>
      <c r="AD157" s="42"/>
      <c r="AE157" s="42"/>
      <c r="AF157" s="42"/>
      <c r="AG157" s="93"/>
      <c r="AH157" s="45"/>
      <c r="AI157" s="93"/>
      <c r="AJ157" s="93"/>
      <c r="AK157" s="155"/>
      <c r="AL157" s="155"/>
      <c r="AM157" s="155"/>
      <c r="AN157" s="155"/>
      <c r="AO157" s="45"/>
      <c r="AP157" s="44"/>
      <c r="AQ157" s="44"/>
      <c r="AR157" s="44"/>
      <c r="AS157" s="44"/>
      <c r="AT157" s="43"/>
      <c r="AU157" s="43"/>
      <c r="AV157" s="42"/>
      <c r="AW157" s="41"/>
      <c r="AX157" s="41"/>
      <c r="AY157" s="41"/>
      <c r="AZ157" s="41"/>
      <c r="BA157" s="41"/>
      <c r="BB157" s="41"/>
      <c r="BC157" s="41"/>
      <c r="BD157" s="41"/>
      <c r="BE157" s="143">
        <f>SUM(E157:BD157)</f>
        <v>36</v>
      </c>
    </row>
    <row r="158" spans="1:57">
      <c r="A158" s="331"/>
      <c r="B158" s="168" t="s">
        <v>41</v>
      </c>
      <c r="C158" s="1" t="s">
        <v>16</v>
      </c>
      <c r="D158" s="51" t="s">
        <v>53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185">
        <v>36</v>
      </c>
      <c r="V158" s="48"/>
      <c r="W158" s="56"/>
      <c r="X158" s="185">
        <v>36</v>
      </c>
      <c r="Y158" s="40"/>
      <c r="Z158" s="40"/>
      <c r="AA158" s="40"/>
      <c r="AB158" s="40"/>
      <c r="AC158" s="40"/>
      <c r="AD158" s="41"/>
      <c r="AE158" s="41"/>
      <c r="AF158" s="41"/>
      <c r="AG158" s="93"/>
      <c r="AH158" s="45"/>
      <c r="AI158" s="93"/>
      <c r="AJ158" s="93"/>
      <c r="AK158" s="155"/>
      <c r="AL158" s="155"/>
      <c r="AM158" s="155"/>
      <c r="AN158" s="155"/>
      <c r="AO158" s="45"/>
      <c r="AP158" s="44"/>
      <c r="AQ158" s="44"/>
      <c r="AR158" s="44"/>
      <c r="AS158" s="44"/>
      <c r="AT158" s="43"/>
      <c r="AU158" s="43"/>
      <c r="AV158" s="42"/>
      <c r="AW158" s="41"/>
      <c r="AX158" s="41"/>
      <c r="AY158" s="41"/>
      <c r="AZ158" s="41"/>
      <c r="BA158" s="41"/>
      <c r="BB158" s="41"/>
      <c r="BC158" s="41"/>
      <c r="BD158" s="41"/>
      <c r="BE158" s="40">
        <f>SUM(E158:BD158)</f>
        <v>72</v>
      </c>
    </row>
    <row r="159" spans="1:57">
      <c r="A159" s="331"/>
      <c r="B159" s="321" t="s">
        <v>165</v>
      </c>
      <c r="C159" s="323" t="s">
        <v>176</v>
      </c>
      <c r="D159" s="51" t="s">
        <v>54</v>
      </c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85"/>
      <c r="V159" s="48"/>
      <c r="W159" s="56"/>
      <c r="X159" s="185"/>
      <c r="Y159" s="143"/>
      <c r="Z159" s="143"/>
      <c r="AA159" s="143"/>
      <c r="AB159" s="143"/>
      <c r="AC159" s="143"/>
      <c r="AD159" s="143"/>
      <c r="AE159" s="143"/>
      <c r="AF159" s="143"/>
      <c r="AG159" s="185"/>
      <c r="AH159" s="163"/>
      <c r="AI159" s="185"/>
      <c r="AJ159" s="185"/>
      <c r="AK159" s="155"/>
      <c r="AL159" s="155"/>
      <c r="AM159" s="155"/>
      <c r="AN159" s="155"/>
      <c r="AO159" s="45"/>
      <c r="AP159" s="44"/>
      <c r="AQ159" s="44"/>
      <c r="AR159" s="44"/>
      <c r="AS159" s="44"/>
      <c r="AT159" s="43"/>
      <c r="AU159" s="43"/>
      <c r="AV159" s="42"/>
      <c r="AW159" s="41"/>
      <c r="AX159" s="41"/>
      <c r="AY159" s="41"/>
      <c r="AZ159" s="41"/>
      <c r="BA159" s="41"/>
      <c r="BB159" s="41"/>
      <c r="BC159" s="41"/>
      <c r="BD159" s="41"/>
      <c r="BE159" s="143">
        <f>SUM(E159:BD159)</f>
        <v>0</v>
      </c>
    </row>
    <row r="160" spans="1:57" ht="12" customHeight="1">
      <c r="A160" s="331"/>
      <c r="B160" s="322"/>
      <c r="C160" s="324"/>
      <c r="D160" s="51" t="s">
        <v>53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93"/>
      <c r="V160" s="53"/>
      <c r="W160" s="47"/>
      <c r="X160" s="185"/>
      <c r="Y160" s="143"/>
      <c r="Z160" s="143"/>
      <c r="AA160" s="42"/>
      <c r="AB160" s="42"/>
      <c r="AC160" s="42"/>
      <c r="AD160" s="42"/>
      <c r="AE160" s="42"/>
      <c r="AF160" s="42"/>
      <c r="AG160" s="93"/>
      <c r="AH160" s="45"/>
      <c r="AI160" s="93"/>
      <c r="AJ160" s="93"/>
      <c r="AK160" s="155"/>
      <c r="AL160" s="155"/>
      <c r="AM160" s="155"/>
      <c r="AN160" s="155"/>
      <c r="AO160" s="45"/>
      <c r="AP160" s="44"/>
      <c r="AQ160" s="44"/>
      <c r="AR160" s="44"/>
      <c r="AS160" s="44"/>
      <c r="AT160" s="43"/>
      <c r="AU160" s="43"/>
      <c r="AV160" s="42"/>
      <c r="AW160" s="41"/>
      <c r="AX160" s="41"/>
      <c r="AY160" s="41"/>
      <c r="AZ160" s="41"/>
      <c r="BA160" s="41"/>
      <c r="BB160" s="41"/>
      <c r="BC160" s="41"/>
      <c r="BD160" s="41"/>
      <c r="BE160" s="40"/>
    </row>
    <row r="161" spans="1:57">
      <c r="A161" s="331"/>
      <c r="B161" s="325" t="s">
        <v>178</v>
      </c>
      <c r="C161" s="355" t="s">
        <v>177</v>
      </c>
      <c r="D161" s="42" t="s">
        <v>54</v>
      </c>
      <c r="E161" s="40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85"/>
      <c r="V161" s="48"/>
      <c r="W161" s="56"/>
      <c r="X161" s="185"/>
      <c r="Y161" s="143">
        <v>19</v>
      </c>
      <c r="Z161" s="143">
        <v>19</v>
      </c>
      <c r="AA161" s="143">
        <v>19</v>
      </c>
      <c r="AB161" s="143">
        <v>19</v>
      </c>
      <c r="AC161" s="143">
        <v>19</v>
      </c>
      <c r="AD161" s="143">
        <v>19</v>
      </c>
      <c r="AE161" s="143">
        <v>19</v>
      </c>
      <c r="AF161" s="143">
        <v>23</v>
      </c>
      <c r="AG161" s="185"/>
      <c r="AH161" s="163"/>
      <c r="AI161" s="185"/>
      <c r="AJ161" s="185"/>
      <c r="AK161" s="155"/>
      <c r="AL161" s="155"/>
      <c r="AM161" s="155"/>
      <c r="AN161" s="155"/>
      <c r="AO161" s="45"/>
      <c r="AP161" s="44"/>
      <c r="AQ161" s="44"/>
      <c r="AR161" s="44"/>
      <c r="AS161" s="44"/>
      <c r="AT161" s="43"/>
      <c r="AU161" s="43"/>
      <c r="AV161" s="42"/>
      <c r="AW161" s="41"/>
      <c r="AX161" s="41"/>
      <c r="AY161" s="41"/>
      <c r="AZ161" s="41"/>
      <c r="BA161" s="41"/>
      <c r="BB161" s="41"/>
      <c r="BC161" s="41"/>
      <c r="BD161" s="41"/>
      <c r="BE161" s="40">
        <f>SUM(E161:BD161)</f>
        <v>156</v>
      </c>
    </row>
    <row r="162" spans="1:57" ht="14.25" customHeight="1">
      <c r="A162" s="331"/>
      <c r="B162" s="326"/>
      <c r="C162" s="356"/>
      <c r="D162" s="42" t="s">
        <v>53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93"/>
      <c r="V162" s="53"/>
      <c r="W162" s="47"/>
      <c r="X162" s="185"/>
      <c r="Y162" s="40"/>
      <c r="Z162" s="40"/>
      <c r="AA162" s="41"/>
      <c r="AB162" s="41"/>
      <c r="AC162" s="42"/>
      <c r="AD162" s="42"/>
      <c r="AE162" s="41"/>
      <c r="AF162" s="41"/>
      <c r="AG162" s="93"/>
      <c r="AH162" s="45"/>
      <c r="AI162" s="93"/>
      <c r="AJ162" s="93"/>
      <c r="AK162" s="155"/>
      <c r="AL162" s="155"/>
      <c r="AM162" s="155"/>
      <c r="AN162" s="155"/>
      <c r="AO162" s="45"/>
      <c r="AP162" s="44"/>
      <c r="AQ162" s="44"/>
      <c r="AR162" s="44"/>
      <c r="AS162" s="44"/>
      <c r="AT162" s="43"/>
      <c r="AU162" s="43"/>
      <c r="AV162" s="42"/>
      <c r="AW162" s="41"/>
      <c r="AX162" s="41"/>
      <c r="AY162" s="41"/>
      <c r="AZ162" s="41"/>
      <c r="BA162" s="41"/>
      <c r="BB162" s="41"/>
      <c r="BC162" s="41"/>
      <c r="BD162" s="41"/>
      <c r="BE162" s="40"/>
    </row>
    <row r="163" spans="1:57">
      <c r="A163" s="331"/>
      <c r="B163" s="168" t="s">
        <v>170</v>
      </c>
      <c r="C163" s="126" t="s">
        <v>23</v>
      </c>
      <c r="D163" s="42" t="s">
        <v>54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143"/>
      <c r="P163" s="143"/>
      <c r="Q163" s="143"/>
      <c r="R163" s="143"/>
      <c r="S163" s="143"/>
      <c r="T163" s="143"/>
      <c r="U163" s="93"/>
      <c r="V163" s="53"/>
      <c r="W163" s="47"/>
      <c r="X163" s="185"/>
      <c r="Y163" s="40"/>
      <c r="Z163" s="40"/>
      <c r="AA163" s="40"/>
      <c r="AB163" s="40"/>
      <c r="AC163" s="40"/>
      <c r="AD163" s="42"/>
      <c r="AE163" s="42"/>
      <c r="AF163" s="42"/>
      <c r="AG163" s="93">
        <v>36</v>
      </c>
      <c r="AH163" s="45"/>
      <c r="AI163" s="93"/>
      <c r="AJ163" s="93"/>
      <c r="AK163" s="155"/>
      <c r="AL163" s="155"/>
      <c r="AM163" s="155"/>
      <c r="AN163" s="155"/>
      <c r="AO163" s="45"/>
      <c r="AP163" s="44"/>
      <c r="AQ163" s="44"/>
      <c r="AR163" s="44"/>
      <c r="AS163" s="44"/>
      <c r="AT163" s="43"/>
      <c r="AU163" s="43"/>
      <c r="AV163" s="42"/>
      <c r="AW163" s="41"/>
      <c r="AX163" s="41"/>
      <c r="AY163" s="41"/>
      <c r="AZ163" s="41"/>
      <c r="BA163" s="41"/>
      <c r="BB163" s="41"/>
      <c r="BC163" s="41"/>
      <c r="BD163" s="41"/>
      <c r="BE163" s="40">
        <f>SUM(E163:BD163)</f>
        <v>36</v>
      </c>
    </row>
    <row r="164" spans="1:57">
      <c r="A164" s="331"/>
      <c r="B164" s="168" t="s">
        <v>169</v>
      </c>
      <c r="C164" s="1" t="s">
        <v>16</v>
      </c>
      <c r="D164" s="51" t="s">
        <v>54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93"/>
      <c r="V164" s="53"/>
      <c r="W164" s="47"/>
      <c r="X164" s="185"/>
      <c r="Y164" s="143"/>
      <c r="Z164" s="143"/>
      <c r="AA164" s="143"/>
      <c r="AB164" s="143"/>
      <c r="AC164" s="143"/>
      <c r="AD164" s="42"/>
      <c r="AE164" s="42"/>
      <c r="AF164" s="42"/>
      <c r="AG164" s="93"/>
      <c r="AH164" s="45"/>
      <c r="AI164" s="93">
        <v>36</v>
      </c>
      <c r="AJ164" s="93">
        <v>36</v>
      </c>
      <c r="AK164" s="155"/>
      <c r="AL164" s="155"/>
      <c r="AM164" s="155"/>
      <c r="AN164" s="155"/>
      <c r="AO164" s="45"/>
      <c r="AP164" s="44"/>
      <c r="AQ164" s="44"/>
      <c r="AR164" s="44"/>
      <c r="AS164" s="44"/>
      <c r="AT164" s="43"/>
      <c r="AU164" s="43"/>
      <c r="AV164" s="42"/>
      <c r="AW164" s="41"/>
      <c r="AX164" s="41"/>
      <c r="AY164" s="41"/>
      <c r="AZ164" s="41"/>
      <c r="BA164" s="41"/>
      <c r="BB164" s="41"/>
      <c r="BC164" s="41"/>
      <c r="BD164" s="41"/>
      <c r="BE164" s="143">
        <f>SUM(E164:BD164)</f>
        <v>72</v>
      </c>
    </row>
    <row r="165" spans="1:57" ht="25.5">
      <c r="A165" s="331"/>
      <c r="B165" s="168" t="s">
        <v>157</v>
      </c>
      <c r="C165" s="131" t="s">
        <v>158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93"/>
      <c r="V165" s="53"/>
      <c r="W165" s="47"/>
      <c r="X165" s="185"/>
      <c r="Y165" s="143"/>
      <c r="Z165" s="143"/>
      <c r="AA165" s="143"/>
      <c r="AB165" s="143"/>
      <c r="AC165" s="143"/>
      <c r="AD165" s="42"/>
      <c r="AE165" s="42"/>
      <c r="AF165" s="42"/>
      <c r="AG165" s="93"/>
      <c r="AH165" s="45"/>
      <c r="AI165" s="93"/>
      <c r="AJ165" s="93"/>
      <c r="AK165" s="155">
        <v>36</v>
      </c>
      <c r="AL165" s="155">
        <v>36</v>
      </c>
      <c r="AM165" s="155">
        <v>36</v>
      </c>
      <c r="AN165" s="155">
        <v>36</v>
      </c>
      <c r="AO165" s="45"/>
      <c r="AP165" s="44"/>
      <c r="AQ165" s="44"/>
      <c r="AR165" s="44"/>
      <c r="AS165" s="44"/>
      <c r="AT165" s="43"/>
      <c r="AU165" s="43"/>
      <c r="AV165" s="42"/>
      <c r="AW165" s="41"/>
      <c r="AX165" s="41"/>
      <c r="AY165" s="41"/>
      <c r="AZ165" s="41"/>
      <c r="BA165" s="41"/>
      <c r="BB165" s="41"/>
      <c r="BC165" s="41"/>
      <c r="BD165" s="41"/>
      <c r="BE165" s="143">
        <f>SUM(E165:BD165)</f>
        <v>144</v>
      </c>
    </row>
    <row r="166" spans="1:57">
      <c r="A166" s="330"/>
      <c r="B166" s="145" t="s">
        <v>159</v>
      </c>
      <c r="C166" s="13" t="s">
        <v>22</v>
      </c>
      <c r="D166" s="51" t="s">
        <v>54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93"/>
      <c r="V166" s="53"/>
      <c r="W166" s="47"/>
      <c r="X166" s="93"/>
      <c r="Y166" s="42"/>
      <c r="Z166" s="42"/>
      <c r="AA166" s="41"/>
      <c r="AB166" s="41"/>
      <c r="AC166" s="42"/>
      <c r="AD166" s="8"/>
      <c r="AE166" s="8"/>
      <c r="AF166" s="8"/>
      <c r="AG166" s="86"/>
      <c r="AH166" s="49"/>
      <c r="AI166" s="93"/>
      <c r="AJ166" s="93"/>
      <c r="AK166" s="155"/>
      <c r="AL166" s="155"/>
      <c r="AM166" s="155"/>
      <c r="AN166" s="155"/>
      <c r="AO166" s="45"/>
      <c r="AP166" s="44">
        <v>36</v>
      </c>
      <c r="AQ166" s="44">
        <v>36</v>
      </c>
      <c r="AR166" s="44">
        <v>36</v>
      </c>
      <c r="AS166" s="44">
        <v>36</v>
      </c>
      <c r="AT166" s="44">
        <v>36</v>
      </c>
      <c r="AU166" s="44">
        <v>36</v>
      </c>
      <c r="AV166" s="42"/>
      <c r="AW166" s="41"/>
      <c r="AX166" s="41"/>
      <c r="AY166" s="41"/>
      <c r="AZ166" s="41"/>
      <c r="BA166" s="41"/>
      <c r="BB166" s="41"/>
      <c r="BC166" s="41"/>
      <c r="BD166" s="41"/>
      <c r="BE166" s="40">
        <f>SUM(E166:BD166)</f>
        <v>216</v>
      </c>
    </row>
    <row r="167" spans="1:57">
      <c r="A167" s="39" t="s">
        <v>52</v>
      </c>
      <c r="B167" s="32"/>
      <c r="C167" s="38"/>
      <c r="D167" s="37"/>
      <c r="E167" s="27">
        <f>SUM(E133:E166)</f>
        <v>36</v>
      </c>
      <c r="F167" s="27">
        <f t="shared" ref="F167:U167" si="4">SUM(F133:F166)</f>
        <v>36</v>
      </c>
      <c r="G167" s="27">
        <f t="shared" si="4"/>
        <v>36</v>
      </c>
      <c r="H167" s="27">
        <f t="shared" si="4"/>
        <v>36</v>
      </c>
      <c r="I167" s="27">
        <f t="shared" si="4"/>
        <v>36</v>
      </c>
      <c r="J167" s="27">
        <f t="shared" si="4"/>
        <v>36</v>
      </c>
      <c r="K167" s="27">
        <f t="shared" si="4"/>
        <v>36</v>
      </c>
      <c r="L167" s="27">
        <f t="shared" si="4"/>
        <v>36</v>
      </c>
      <c r="M167" s="27">
        <f t="shared" si="4"/>
        <v>36</v>
      </c>
      <c r="N167" s="27">
        <f t="shared" si="4"/>
        <v>36</v>
      </c>
      <c r="O167" s="27">
        <f t="shared" si="4"/>
        <v>36</v>
      </c>
      <c r="P167" s="27">
        <f t="shared" si="4"/>
        <v>36</v>
      </c>
      <c r="Q167" s="27">
        <f t="shared" si="4"/>
        <v>36</v>
      </c>
      <c r="R167" s="27">
        <f t="shared" si="4"/>
        <v>36</v>
      </c>
      <c r="S167" s="27">
        <f t="shared" si="4"/>
        <v>36</v>
      </c>
      <c r="T167" s="27">
        <f t="shared" si="4"/>
        <v>36</v>
      </c>
      <c r="U167" s="81">
        <f t="shared" si="4"/>
        <v>36</v>
      </c>
      <c r="V167" s="36"/>
      <c r="W167" s="36"/>
      <c r="X167" s="185">
        <v>36</v>
      </c>
      <c r="Y167" s="27">
        <f t="shared" ref="Y167:AG167" si="5">SUM(Y133:Y166)</f>
        <v>36</v>
      </c>
      <c r="Z167" s="27">
        <f t="shared" si="5"/>
        <v>36</v>
      </c>
      <c r="AA167" s="27">
        <f t="shared" si="5"/>
        <v>36</v>
      </c>
      <c r="AB167" s="27">
        <f t="shared" si="5"/>
        <v>36</v>
      </c>
      <c r="AC167" s="27">
        <f t="shared" si="5"/>
        <v>36</v>
      </c>
      <c r="AD167" s="27">
        <f t="shared" si="5"/>
        <v>36</v>
      </c>
      <c r="AE167" s="27">
        <f t="shared" si="5"/>
        <v>36</v>
      </c>
      <c r="AF167" s="27">
        <f t="shared" si="5"/>
        <v>36</v>
      </c>
      <c r="AG167" s="81">
        <f t="shared" si="5"/>
        <v>36</v>
      </c>
      <c r="AH167" s="35"/>
      <c r="AI167" s="81">
        <f>SUM(AI133:AI166)</f>
        <v>36</v>
      </c>
      <c r="AJ167" s="81">
        <f>SUM(AJ133:AJ166)</f>
        <v>36</v>
      </c>
      <c r="AK167" s="157"/>
      <c r="AL167" s="157"/>
      <c r="AM167" s="157"/>
      <c r="AN167" s="157"/>
      <c r="AO167" s="35"/>
      <c r="AP167" s="34"/>
      <c r="AQ167" s="34"/>
      <c r="AR167" s="34"/>
      <c r="AS167" s="34"/>
      <c r="AT167" s="34"/>
      <c r="AU167" s="34"/>
      <c r="AV167" s="29"/>
      <c r="AW167" s="28"/>
      <c r="AX167" s="28"/>
      <c r="AY167" s="28"/>
      <c r="AZ167" s="28"/>
      <c r="BA167" s="28"/>
      <c r="BB167" s="28"/>
      <c r="BC167" s="28"/>
      <c r="BD167" s="28"/>
      <c r="BE167" s="33">
        <f>SUM(E167:BD167)</f>
        <v>1044</v>
      </c>
    </row>
    <row r="168" spans="1:57">
      <c r="A168" s="318" t="s">
        <v>51</v>
      </c>
      <c r="B168" s="319"/>
      <c r="C168" s="319"/>
      <c r="D168" s="32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127"/>
      <c r="V168" s="127"/>
      <c r="W168" s="169"/>
      <c r="X168" s="30"/>
      <c r="Y168" s="30"/>
      <c r="Z168" s="30"/>
      <c r="AA168" s="30"/>
      <c r="AB168" s="127"/>
      <c r="AC168" s="127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29"/>
      <c r="AW168" s="28"/>
      <c r="AX168" s="28"/>
      <c r="AY168" s="28"/>
      <c r="AZ168" s="28"/>
      <c r="BA168" s="28"/>
      <c r="BB168" s="28"/>
      <c r="BC168" s="28"/>
      <c r="BD168" s="28"/>
      <c r="BE168" s="27"/>
    </row>
    <row r="169" spans="1:57">
      <c r="A169" s="318" t="s">
        <v>50</v>
      </c>
      <c r="B169" s="319"/>
      <c r="C169" s="319"/>
      <c r="D169" s="320"/>
      <c r="E169" s="27">
        <f>E167</f>
        <v>36</v>
      </c>
      <c r="F169" s="27">
        <f t="shared" ref="F169:U169" si="6">F167</f>
        <v>36</v>
      </c>
      <c r="G169" s="27">
        <f t="shared" si="6"/>
        <v>36</v>
      </c>
      <c r="H169" s="27">
        <f t="shared" si="6"/>
        <v>36</v>
      </c>
      <c r="I169" s="27">
        <f t="shared" si="6"/>
        <v>36</v>
      </c>
      <c r="J169" s="27">
        <f t="shared" si="6"/>
        <v>36</v>
      </c>
      <c r="K169" s="27">
        <f t="shared" si="6"/>
        <v>36</v>
      </c>
      <c r="L169" s="27">
        <f t="shared" si="6"/>
        <v>36</v>
      </c>
      <c r="M169" s="27">
        <f t="shared" si="6"/>
        <v>36</v>
      </c>
      <c r="N169" s="27">
        <f t="shared" si="6"/>
        <v>36</v>
      </c>
      <c r="O169" s="27">
        <f t="shared" si="6"/>
        <v>36</v>
      </c>
      <c r="P169" s="27">
        <f t="shared" si="6"/>
        <v>36</v>
      </c>
      <c r="Q169" s="27">
        <f t="shared" si="6"/>
        <v>36</v>
      </c>
      <c r="R169" s="27">
        <f t="shared" si="6"/>
        <v>36</v>
      </c>
      <c r="S169" s="27">
        <f t="shared" si="6"/>
        <v>36</v>
      </c>
      <c r="T169" s="27">
        <f t="shared" si="6"/>
        <v>36</v>
      </c>
      <c r="U169" s="27">
        <f t="shared" si="6"/>
        <v>36</v>
      </c>
      <c r="V169" s="30"/>
      <c r="W169" s="31"/>
      <c r="X169" s="30">
        <f t="shared" ref="X169:AG169" si="7">X167</f>
        <v>36</v>
      </c>
      <c r="Y169" s="30">
        <f t="shared" si="7"/>
        <v>36</v>
      </c>
      <c r="Z169" s="30">
        <f t="shared" si="7"/>
        <v>36</v>
      </c>
      <c r="AA169" s="30">
        <f t="shared" si="7"/>
        <v>36</v>
      </c>
      <c r="AB169" s="30">
        <f t="shared" si="7"/>
        <v>36</v>
      </c>
      <c r="AC169" s="30">
        <f t="shared" si="7"/>
        <v>36</v>
      </c>
      <c r="AD169" s="30">
        <f t="shared" si="7"/>
        <v>36</v>
      </c>
      <c r="AE169" s="30">
        <f t="shared" si="7"/>
        <v>36</v>
      </c>
      <c r="AF169" s="30">
        <f t="shared" si="7"/>
        <v>36</v>
      </c>
      <c r="AG169" s="30">
        <f t="shared" si="7"/>
        <v>36</v>
      </c>
      <c r="AH169" s="30"/>
      <c r="AI169" s="30">
        <f>AI167</f>
        <v>36</v>
      </c>
      <c r="AJ169" s="30">
        <f>AJ167</f>
        <v>36</v>
      </c>
      <c r="AK169" s="30">
        <f>AK165</f>
        <v>36</v>
      </c>
      <c r="AL169" s="30">
        <f>AL165</f>
        <v>36</v>
      </c>
      <c r="AM169" s="30">
        <f>AM165</f>
        <v>36</v>
      </c>
      <c r="AN169" s="30">
        <f>AN165</f>
        <v>36</v>
      </c>
      <c r="AO169" s="30"/>
      <c r="AP169" s="30">
        <f t="shared" ref="AP169:AU169" si="8">AP166</f>
        <v>36</v>
      </c>
      <c r="AQ169" s="30">
        <f t="shared" si="8"/>
        <v>36</v>
      </c>
      <c r="AR169" s="30">
        <f t="shared" si="8"/>
        <v>36</v>
      </c>
      <c r="AS169" s="30">
        <f t="shared" si="8"/>
        <v>36</v>
      </c>
      <c r="AT169" s="30">
        <f t="shared" si="8"/>
        <v>36</v>
      </c>
      <c r="AU169" s="30">
        <f t="shared" si="8"/>
        <v>36</v>
      </c>
      <c r="AV169" s="29"/>
      <c r="AW169" s="28"/>
      <c r="AX169" s="28"/>
      <c r="AY169" s="28"/>
      <c r="AZ169" s="28"/>
      <c r="BA169" s="28"/>
      <c r="BB169" s="28"/>
      <c r="BC169" s="28"/>
      <c r="BD169" s="28"/>
      <c r="BE169" s="27">
        <f>SUM(E169:BD169)</f>
        <v>1404</v>
      </c>
    </row>
    <row r="172" spans="1:57" ht="85.5">
      <c r="A172" s="369" t="s">
        <v>79</v>
      </c>
      <c r="B172" s="368" t="s">
        <v>0</v>
      </c>
      <c r="C172" s="369" t="s">
        <v>78</v>
      </c>
      <c r="D172" s="369" t="s">
        <v>77</v>
      </c>
      <c r="E172" s="357" t="s">
        <v>76</v>
      </c>
      <c r="F172" s="358"/>
      <c r="G172" s="358"/>
      <c r="H172" s="359"/>
      <c r="I172" s="73" t="s">
        <v>75</v>
      </c>
      <c r="J172" s="357" t="s">
        <v>74</v>
      </c>
      <c r="K172" s="358"/>
      <c r="L172" s="359"/>
      <c r="M172" s="72" t="s">
        <v>73</v>
      </c>
      <c r="N172" s="357" t="s">
        <v>72</v>
      </c>
      <c r="O172" s="358"/>
      <c r="P172" s="358"/>
      <c r="Q172" s="359"/>
      <c r="R172" s="357" t="s">
        <v>71</v>
      </c>
      <c r="S172" s="358"/>
      <c r="T172" s="358"/>
      <c r="U172" s="359"/>
      <c r="V172" s="72" t="s">
        <v>70</v>
      </c>
      <c r="W172" s="357" t="s">
        <v>69</v>
      </c>
      <c r="X172" s="358"/>
      <c r="Y172" s="358"/>
      <c r="Z172" s="359"/>
      <c r="AA172" s="357" t="s">
        <v>68</v>
      </c>
      <c r="AB172" s="358"/>
      <c r="AC172" s="358"/>
      <c r="AD172" s="359"/>
      <c r="AE172" s="357" t="s">
        <v>67</v>
      </c>
      <c r="AF172" s="358"/>
      <c r="AG172" s="358"/>
      <c r="AH172" s="359"/>
      <c r="AI172" s="72" t="s">
        <v>66</v>
      </c>
      <c r="AJ172" s="357" t="s">
        <v>65</v>
      </c>
      <c r="AK172" s="358"/>
      <c r="AL172" s="359"/>
      <c r="AM172" s="72" t="s">
        <v>64</v>
      </c>
      <c r="AN172" s="357" t="s">
        <v>63</v>
      </c>
      <c r="AO172" s="358"/>
      <c r="AP172" s="358"/>
      <c r="AQ172" s="359"/>
      <c r="AR172" s="357" t="s">
        <v>62</v>
      </c>
      <c r="AS172" s="358"/>
      <c r="AT172" s="360"/>
      <c r="AU172" s="361"/>
      <c r="AV172" s="72" t="s">
        <v>61</v>
      </c>
      <c r="AW172" s="357" t="s">
        <v>60</v>
      </c>
      <c r="AX172" s="358"/>
      <c r="AY172" s="359"/>
      <c r="AZ172" s="72" t="s">
        <v>59</v>
      </c>
      <c r="BA172" s="357" t="s">
        <v>58</v>
      </c>
      <c r="BB172" s="358"/>
      <c r="BC172" s="358"/>
      <c r="BD172" s="359"/>
      <c r="BE172" s="362" t="s">
        <v>57</v>
      </c>
    </row>
    <row r="173" spans="1:57">
      <c r="A173" s="369"/>
      <c r="B173" s="368"/>
      <c r="C173" s="369"/>
      <c r="D173" s="369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  <c r="AM173" s="365"/>
      <c r="AN173" s="365"/>
      <c r="AO173" s="365"/>
      <c r="AP173" s="365"/>
      <c r="AQ173" s="365"/>
      <c r="AR173" s="365"/>
      <c r="AS173" s="365"/>
      <c r="AT173" s="365"/>
      <c r="AU173" s="365"/>
      <c r="AV173" s="365"/>
      <c r="AW173" s="365"/>
      <c r="AX173" s="365"/>
      <c r="AY173" s="365"/>
      <c r="AZ173" s="365"/>
      <c r="BA173" s="365"/>
      <c r="BB173" s="365"/>
      <c r="BC173" s="365"/>
      <c r="BD173" s="365"/>
      <c r="BE173" s="363"/>
    </row>
    <row r="174" spans="1:57">
      <c r="A174" s="369"/>
      <c r="B174" s="368"/>
      <c r="C174" s="369"/>
      <c r="D174" s="369"/>
      <c r="E174" s="8">
        <v>36</v>
      </c>
      <c r="F174" s="8">
        <v>37</v>
      </c>
      <c r="G174" s="8">
        <v>38</v>
      </c>
      <c r="H174" s="8">
        <v>39</v>
      </c>
      <c r="I174" s="8">
        <v>40</v>
      </c>
      <c r="J174" s="8">
        <v>41</v>
      </c>
      <c r="K174" s="8">
        <v>42</v>
      </c>
      <c r="L174" s="8">
        <v>43</v>
      </c>
      <c r="M174" s="8">
        <v>44</v>
      </c>
      <c r="N174" s="8">
        <v>45</v>
      </c>
      <c r="O174" s="8">
        <v>46</v>
      </c>
      <c r="P174" s="8">
        <v>47</v>
      </c>
      <c r="Q174" s="8">
        <v>48</v>
      </c>
      <c r="R174" s="8">
        <v>49</v>
      </c>
      <c r="S174" s="8">
        <v>50</v>
      </c>
      <c r="T174" s="8">
        <v>51</v>
      </c>
      <c r="U174" s="8">
        <v>52</v>
      </c>
      <c r="V174" s="50">
        <v>1</v>
      </c>
      <c r="W174" s="22">
        <v>2</v>
      </c>
      <c r="X174" s="24">
        <v>3</v>
      </c>
      <c r="Y174" s="8">
        <v>4</v>
      </c>
      <c r="Z174" s="8">
        <v>5</v>
      </c>
      <c r="AA174" s="8">
        <v>6</v>
      </c>
      <c r="AB174" s="8">
        <v>7</v>
      </c>
      <c r="AC174" s="8">
        <v>8</v>
      </c>
      <c r="AD174" s="8">
        <v>9</v>
      </c>
      <c r="AE174" s="8">
        <v>10</v>
      </c>
      <c r="AF174" s="8">
        <v>11</v>
      </c>
      <c r="AG174" s="8">
        <v>12</v>
      </c>
      <c r="AH174" s="8">
        <v>13</v>
      </c>
      <c r="AI174" s="8">
        <v>14</v>
      </c>
      <c r="AJ174" s="8">
        <v>15</v>
      </c>
      <c r="AK174" s="8">
        <v>16</v>
      </c>
      <c r="AL174" s="8">
        <v>17</v>
      </c>
      <c r="AM174" s="8">
        <v>18</v>
      </c>
      <c r="AN174" s="8">
        <v>19</v>
      </c>
      <c r="AO174" s="8">
        <v>20</v>
      </c>
      <c r="AP174" s="8">
        <v>21</v>
      </c>
      <c r="AQ174" s="8">
        <v>22</v>
      </c>
      <c r="AR174" s="8">
        <v>23</v>
      </c>
      <c r="AS174" s="8">
        <v>24</v>
      </c>
      <c r="AT174" s="8">
        <v>25</v>
      </c>
      <c r="AU174" s="8">
        <v>26</v>
      </c>
      <c r="AV174" s="8">
        <v>27</v>
      </c>
      <c r="AW174" s="8">
        <v>28</v>
      </c>
      <c r="AX174" s="8">
        <v>29</v>
      </c>
      <c r="AY174" s="8">
        <v>30</v>
      </c>
      <c r="AZ174" s="8">
        <v>31</v>
      </c>
      <c r="BA174" s="8">
        <v>32</v>
      </c>
      <c r="BB174" s="8">
        <v>33</v>
      </c>
      <c r="BC174" s="8">
        <v>34</v>
      </c>
      <c r="BD174" s="8">
        <v>35</v>
      </c>
      <c r="BE174" s="363"/>
    </row>
    <row r="175" spans="1:57">
      <c r="A175" s="369"/>
      <c r="B175" s="368"/>
      <c r="C175" s="369"/>
      <c r="D175" s="369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5"/>
      <c r="AC175" s="365"/>
      <c r="AD175" s="365"/>
      <c r="AE175" s="365"/>
      <c r="AF175" s="365"/>
      <c r="AG175" s="365"/>
      <c r="AH175" s="365"/>
      <c r="AI175" s="365"/>
      <c r="AJ175" s="365"/>
      <c r="AK175" s="365"/>
      <c r="AL175" s="365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3"/>
    </row>
    <row r="176" spans="1:57">
      <c r="A176" s="369"/>
      <c r="B176" s="368"/>
      <c r="C176" s="369"/>
      <c r="D176" s="369"/>
      <c r="E176" s="8">
        <v>1</v>
      </c>
      <c r="F176" s="8">
        <v>2</v>
      </c>
      <c r="G176" s="8">
        <v>3</v>
      </c>
      <c r="H176" s="8">
        <v>4</v>
      </c>
      <c r="I176" s="8">
        <v>5</v>
      </c>
      <c r="J176" s="8">
        <v>6</v>
      </c>
      <c r="K176" s="8">
        <v>7</v>
      </c>
      <c r="L176" s="201">
        <v>8</v>
      </c>
      <c r="M176" s="201">
        <v>9</v>
      </c>
      <c r="N176" s="201">
        <v>10</v>
      </c>
      <c r="O176" s="201">
        <v>11</v>
      </c>
      <c r="P176" s="201">
        <v>12</v>
      </c>
      <c r="Q176" s="201">
        <v>13</v>
      </c>
      <c r="R176" s="201">
        <v>14</v>
      </c>
      <c r="S176" s="201">
        <v>15</v>
      </c>
      <c r="T176" s="201">
        <v>16</v>
      </c>
      <c r="U176" s="201">
        <v>17</v>
      </c>
      <c r="V176" s="146">
        <v>18</v>
      </c>
      <c r="W176" s="70">
        <v>19</v>
      </c>
      <c r="X176" s="201">
        <v>20</v>
      </c>
      <c r="Y176" s="201">
        <v>21</v>
      </c>
      <c r="Z176" s="201">
        <v>22</v>
      </c>
      <c r="AA176" s="8">
        <v>23</v>
      </c>
      <c r="AB176" s="8">
        <v>24</v>
      </c>
      <c r="AC176" s="201">
        <v>25</v>
      </c>
      <c r="AD176" s="8">
        <v>26</v>
      </c>
      <c r="AE176" s="8">
        <v>27</v>
      </c>
      <c r="AF176" s="8">
        <v>28</v>
      </c>
      <c r="AG176" s="86">
        <v>29</v>
      </c>
      <c r="AH176" s="49"/>
      <c r="AI176" s="86">
        <v>31</v>
      </c>
      <c r="AJ176" s="86">
        <v>32</v>
      </c>
      <c r="AK176" s="154">
        <v>33</v>
      </c>
      <c r="AL176" s="154">
        <v>34</v>
      </c>
      <c r="AM176" s="154">
        <v>35</v>
      </c>
      <c r="AN176" s="154">
        <v>36</v>
      </c>
      <c r="AO176" s="49">
        <v>37</v>
      </c>
      <c r="AP176" s="152">
        <v>38</v>
      </c>
      <c r="AQ176" s="152">
        <v>39</v>
      </c>
      <c r="AR176" s="152">
        <v>40</v>
      </c>
      <c r="AS176" s="152">
        <v>41</v>
      </c>
      <c r="AT176" s="69">
        <v>42</v>
      </c>
      <c r="AU176" s="69">
        <v>43</v>
      </c>
      <c r="AV176" s="201">
        <v>44</v>
      </c>
      <c r="AW176" s="8">
        <v>45</v>
      </c>
      <c r="AX176" s="8">
        <v>46</v>
      </c>
      <c r="AY176" s="8">
        <v>47</v>
      </c>
      <c r="AZ176" s="8">
        <v>48</v>
      </c>
      <c r="BA176" s="8">
        <v>49</v>
      </c>
      <c r="BB176" s="8">
        <v>50</v>
      </c>
      <c r="BC176" s="8">
        <v>51</v>
      </c>
      <c r="BD176" s="8">
        <v>52</v>
      </c>
      <c r="BE176" s="364"/>
    </row>
    <row r="177" spans="1:57">
      <c r="A177" s="329" t="s">
        <v>195</v>
      </c>
      <c r="B177" s="332" t="s">
        <v>136</v>
      </c>
      <c r="C177" s="334" t="s">
        <v>134</v>
      </c>
      <c r="D177" s="68" t="s">
        <v>54</v>
      </c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93"/>
      <c r="V177" s="53"/>
      <c r="W177" s="47"/>
      <c r="X177" s="93"/>
      <c r="Y177" s="45"/>
      <c r="Z177" s="58"/>
      <c r="AA177" s="58"/>
      <c r="AB177" s="58"/>
      <c r="AC177" s="58"/>
      <c r="AD177" s="58"/>
      <c r="AE177" s="58"/>
      <c r="AF177" s="58"/>
      <c r="AG177" s="58"/>
      <c r="AH177" s="93"/>
      <c r="AI177" s="93"/>
      <c r="AJ177" s="93"/>
      <c r="AK177" s="155"/>
      <c r="AL177" s="155"/>
      <c r="AM177" s="155"/>
      <c r="AN177" s="155"/>
      <c r="AO177" s="45"/>
      <c r="AP177" s="44"/>
      <c r="AQ177" s="44"/>
      <c r="AR177" s="44"/>
      <c r="AS177" s="44"/>
      <c r="AT177" s="43"/>
      <c r="AU177" s="43"/>
      <c r="AV177" s="42"/>
      <c r="AW177" s="41"/>
      <c r="AX177" s="41"/>
      <c r="AY177" s="41"/>
      <c r="AZ177" s="41"/>
      <c r="BA177" s="41"/>
      <c r="BB177" s="41"/>
      <c r="BC177" s="41"/>
      <c r="BD177" s="41"/>
      <c r="BE177" s="42"/>
    </row>
    <row r="178" spans="1:57">
      <c r="A178" s="330"/>
      <c r="B178" s="333"/>
      <c r="C178" s="335"/>
      <c r="D178" s="68" t="s">
        <v>53</v>
      </c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93"/>
      <c r="V178" s="53"/>
      <c r="W178" s="47"/>
      <c r="X178" s="93"/>
      <c r="Y178" s="45"/>
      <c r="Z178" s="58"/>
      <c r="AA178" s="58"/>
      <c r="AB178" s="58"/>
      <c r="AC178" s="58"/>
      <c r="AD178" s="58"/>
      <c r="AE178" s="58"/>
      <c r="AF178" s="58"/>
      <c r="AG178" s="58"/>
      <c r="AH178" s="93"/>
      <c r="AI178" s="93"/>
      <c r="AJ178" s="93"/>
      <c r="AK178" s="155"/>
      <c r="AL178" s="155"/>
      <c r="AM178" s="155"/>
      <c r="AN178" s="155"/>
      <c r="AO178" s="45"/>
      <c r="AP178" s="44"/>
      <c r="AQ178" s="44"/>
      <c r="AR178" s="44"/>
      <c r="AS178" s="44"/>
      <c r="AT178" s="43"/>
      <c r="AU178" s="43"/>
      <c r="AV178" s="42"/>
      <c r="AW178" s="41"/>
      <c r="AX178" s="41"/>
      <c r="AY178" s="41"/>
      <c r="AZ178" s="41"/>
      <c r="BA178" s="41"/>
      <c r="BB178" s="41"/>
      <c r="BC178" s="41"/>
      <c r="BD178" s="41"/>
      <c r="BE178" s="42"/>
    </row>
    <row r="179" spans="1:57">
      <c r="A179" s="330"/>
      <c r="B179" s="336" t="s">
        <v>137</v>
      </c>
      <c r="C179" s="325" t="s">
        <v>135</v>
      </c>
      <c r="D179" s="140" t="s">
        <v>54</v>
      </c>
      <c r="E179" s="147">
        <v>3</v>
      </c>
      <c r="F179" s="147">
        <v>3</v>
      </c>
      <c r="G179" s="147">
        <v>3</v>
      </c>
      <c r="H179" s="147">
        <v>3</v>
      </c>
      <c r="I179" s="147">
        <v>3</v>
      </c>
      <c r="J179" s="147">
        <v>3</v>
      </c>
      <c r="K179" s="147">
        <v>3</v>
      </c>
      <c r="L179" s="147">
        <v>3</v>
      </c>
      <c r="M179" s="147">
        <v>3</v>
      </c>
      <c r="N179" s="147">
        <v>3</v>
      </c>
      <c r="O179" s="147">
        <v>3</v>
      </c>
      <c r="P179" s="147">
        <v>3</v>
      </c>
      <c r="Q179" s="147">
        <v>3</v>
      </c>
      <c r="R179" s="147">
        <v>3</v>
      </c>
      <c r="S179" s="147">
        <v>3</v>
      </c>
      <c r="T179" s="147">
        <v>3</v>
      </c>
      <c r="U179" s="150"/>
      <c r="V179" s="148"/>
      <c r="W179" s="56"/>
      <c r="X179" s="150"/>
      <c r="Y179" s="149"/>
      <c r="Z179" s="147"/>
      <c r="AA179" s="147"/>
      <c r="AB179" s="147"/>
      <c r="AC179" s="147"/>
      <c r="AD179" s="147"/>
      <c r="AE179" s="147"/>
      <c r="AF179" s="147"/>
      <c r="AG179" s="147"/>
      <c r="AH179" s="150"/>
      <c r="AI179" s="150"/>
      <c r="AJ179" s="150"/>
      <c r="AK179" s="158"/>
      <c r="AL179" s="158"/>
      <c r="AM179" s="158"/>
      <c r="AN179" s="158"/>
      <c r="AO179" s="149"/>
      <c r="AP179" s="159"/>
      <c r="AQ179" s="159"/>
      <c r="AR179" s="159"/>
      <c r="AS179" s="159"/>
      <c r="AT179" s="160"/>
      <c r="AU179" s="160"/>
      <c r="AV179" s="147"/>
      <c r="AW179" s="161"/>
      <c r="AX179" s="161"/>
      <c r="AY179" s="161"/>
      <c r="AZ179" s="161"/>
      <c r="BA179" s="161"/>
      <c r="BB179" s="161"/>
      <c r="BC179" s="161"/>
      <c r="BD179" s="161"/>
      <c r="BE179" s="143">
        <f>SUM(E179:BD179)</f>
        <v>48</v>
      </c>
    </row>
    <row r="180" spans="1:57">
      <c r="A180" s="330"/>
      <c r="B180" s="337"/>
      <c r="C180" s="338"/>
      <c r="D180" s="140" t="s">
        <v>53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95"/>
      <c r="V180" s="66"/>
      <c r="W180" s="47"/>
      <c r="X180" s="95"/>
      <c r="Y180" s="64"/>
      <c r="Z180" s="62"/>
      <c r="AA180" s="62"/>
      <c r="AB180" s="62"/>
      <c r="AC180" s="62"/>
      <c r="AD180" s="62"/>
      <c r="AE180" s="62"/>
      <c r="AF180" s="62"/>
      <c r="AG180" s="62"/>
      <c r="AH180" s="95"/>
      <c r="AI180" s="95"/>
      <c r="AJ180" s="95"/>
      <c r="AK180" s="156"/>
      <c r="AL180" s="156"/>
      <c r="AM180" s="156"/>
      <c r="AN180" s="156"/>
      <c r="AO180" s="64"/>
      <c r="AP180" s="153"/>
      <c r="AQ180" s="153"/>
      <c r="AR180" s="153"/>
      <c r="AS180" s="153"/>
      <c r="AT180" s="63"/>
      <c r="AU180" s="63"/>
      <c r="AV180" s="62"/>
      <c r="AW180" s="51"/>
      <c r="AX180" s="51"/>
      <c r="AY180" s="51"/>
      <c r="AZ180" s="51"/>
      <c r="BA180" s="51"/>
      <c r="BB180" s="51"/>
      <c r="BC180" s="51"/>
      <c r="BD180" s="51"/>
      <c r="BE180" s="42"/>
    </row>
    <row r="181" spans="1:57">
      <c r="A181" s="330"/>
      <c r="B181" s="336" t="s">
        <v>140</v>
      </c>
      <c r="C181" s="325" t="s">
        <v>4</v>
      </c>
      <c r="D181" s="51" t="s">
        <v>54</v>
      </c>
      <c r="E181" s="147">
        <v>3</v>
      </c>
      <c r="F181" s="147">
        <v>3</v>
      </c>
      <c r="G181" s="147">
        <v>3</v>
      </c>
      <c r="H181" s="147">
        <v>3</v>
      </c>
      <c r="I181" s="147">
        <v>3</v>
      </c>
      <c r="J181" s="147">
        <v>3</v>
      </c>
      <c r="K181" s="147">
        <v>3</v>
      </c>
      <c r="L181" s="147">
        <v>3</v>
      </c>
      <c r="M181" s="147">
        <v>3</v>
      </c>
      <c r="N181" s="147">
        <v>3</v>
      </c>
      <c r="O181" s="147">
        <v>3</v>
      </c>
      <c r="P181" s="147">
        <v>3</v>
      </c>
      <c r="Q181" s="147">
        <v>3</v>
      </c>
      <c r="R181" s="147">
        <v>3</v>
      </c>
      <c r="S181" s="147">
        <v>3</v>
      </c>
      <c r="T181" s="147">
        <v>3</v>
      </c>
      <c r="U181" s="150"/>
      <c r="V181" s="148"/>
      <c r="W181" s="56"/>
      <c r="X181" s="150"/>
      <c r="Y181" s="64"/>
      <c r="Z181" s="147">
        <v>5</v>
      </c>
      <c r="AA181" s="147">
        <v>5</v>
      </c>
      <c r="AB181" s="147">
        <v>5</v>
      </c>
      <c r="AC181" s="147">
        <v>5</v>
      </c>
      <c r="AD181" s="147">
        <v>5</v>
      </c>
      <c r="AE181" s="147">
        <v>5</v>
      </c>
      <c r="AF181" s="147">
        <v>5</v>
      </c>
      <c r="AG181" s="147">
        <v>2</v>
      </c>
      <c r="AH181" s="150"/>
      <c r="AI181" s="95"/>
      <c r="AJ181" s="95"/>
      <c r="AK181" s="156"/>
      <c r="AL181" s="156"/>
      <c r="AM181" s="156"/>
      <c r="AN181" s="156"/>
      <c r="AO181" s="64"/>
      <c r="AP181" s="153"/>
      <c r="AQ181" s="153"/>
      <c r="AR181" s="153"/>
      <c r="AS181" s="153"/>
      <c r="AT181" s="63"/>
      <c r="AU181" s="63"/>
      <c r="AV181" s="62"/>
      <c r="AW181" s="51"/>
      <c r="AX181" s="51"/>
      <c r="AY181" s="51"/>
      <c r="AZ181" s="51"/>
      <c r="BA181" s="51"/>
      <c r="BB181" s="51"/>
      <c r="BC181" s="51"/>
      <c r="BD181" s="51"/>
      <c r="BE181" s="143">
        <f>SUM(E181:BD181)</f>
        <v>85</v>
      </c>
    </row>
    <row r="182" spans="1:57">
      <c r="A182" s="330"/>
      <c r="B182" s="337"/>
      <c r="C182" s="339"/>
      <c r="D182" s="51" t="s">
        <v>53</v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95"/>
      <c r="V182" s="66"/>
      <c r="W182" s="47"/>
      <c r="X182" s="95"/>
      <c r="Y182" s="64"/>
      <c r="Z182" s="62"/>
      <c r="AA182" s="62"/>
      <c r="AB182" s="62"/>
      <c r="AC182" s="62"/>
      <c r="AD182" s="62"/>
      <c r="AE182" s="62"/>
      <c r="AF182" s="62"/>
      <c r="AG182" s="62"/>
      <c r="AH182" s="95"/>
      <c r="AI182" s="95"/>
      <c r="AJ182" s="95"/>
      <c r="AK182" s="156"/>
      <c r="AL182" s="156"/>
      <c r="AM182" s="156"/>
      <c r="AN182" s="156"/>
      <c r="AO182" s="64"/>
      <c r="AP182" s="153"/>
      <c r="AQ182" s="153"/>
      <c r="AR182" s="153"/>
      <c r="AS182" s="153"/>
      <c r="AT182" s="63"/>
      <c r="AU182" s="63"/>
      <c r="AV182" s="62"/>
      <c r="AW182" s="51"/>
      <c r="AX182" s="51"/>
      <c r="AY182" s="51"/>
      <c r="AZ182" s="51"/>
      <c r="BA182" s="51"/>
      <c r="BB182" s="51"/>
      <c r="BC182" s="51"/>
      <c r="BD182" s="51"/>
      <c r="BE182" s="143"/>
    </row>
    <row r="183" spans="1:57">
      <c r="A183" s="330"/>
      <c r="B183" s="332" t="s">
        <v>8</v>
      </c>
      <c r="C183" s="340" t="s">
        <v>9</v>
      </c>
      <c r="D183" s="58" t="s">
        <v>54</v>
      </c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93"/>
      <c r="V183" s="53"/>
      <c r="W183" s="47"/>
      <c r="X183" s="93"/>
      <c r="Y183" s="45"/>
      <c r="Z183" s="58"/>
      <c r="AA183" s="58"/>
      <c r="AB183" s="58"/>
      <c r="AC183" s="58"/>
      <c r="AD183" s="58"/>
      <c r="AE183" s="58"/>
      <c r="AF183" s="58"/>
      <c r="AG183" s="58"/>
      <c r="AH183" s="93"/>
      <c r="AI183" s="93"/>
      <c r="AJ183" s="93"/>
      <c r="AK183" s="155"/>
      <c r="AL183" s="155"/>
      <c r="AM183" s="155"/>
      <c r="AN183" s="155"/>
      <c r="AO183" s="45"/>
      <c r="AP183" s="44"/>
      <c r="AQ183" s="44"/>
      <c r="AR183" s="44"/>
      <c r="AS183" s="44"/>
      <c r="AT183" s="43"/>
      <c r="AU183" s="43"/>
      <c r="AV183" s="42"/>
      <c r="AW183" s="41"/>
      <c r="AX183" s="41"/>
      <c r="AY183" s="41"/>
      <c r="AZ183" s="41"/>
      <c r="BA183" s="41"/>
      <c r="BB183" s="41"/>
      <c r="BC183" s="41"/>
      <c r="BD183" s="41"/>
      <c r="BE183" s="143"/>
    </row>
    <row r="184" spans="1:57">
      <c r="A184" s="330"/>
      <c r="B184" s="333"/>
      <c r="C184" s="341"/>
      <c r="D184" s="58" t="s">
        <v>53</v>
      </c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93"/>
      <c r="V184" s="53"/>
      <c r="W184" s="47"/>
      <c r="X184" s="93"/>
      <c r="Y184" s="45"/>
      <c r="Z184" s="58"/>
      <c r="AA184" s="58"/>
      <c r="AB184" s="58"/>
      <c r="AC184" s="58"/>
      <c r="AD184" s="58"/>
      <c r="AE184" s="58"/>
      <c r="AF184" s="58"/>
      <c r="AG184" s="58"/>
      <c r="AH184" s="93"/>
      <c r="AI184" s="93"/>
      <c r="AJ184" s="93"/>
      <c r="AK184" s="155"/>
      <c r="AL184" s="155"/>
      <c r="AM184" s="155"/>
      <c r="AN184" s="155"/>
      <c r="AO184" s="45"/>
      <c r="AP184" s="44"/>
      <c r="AQ184" s="44"/>
      <c r="AR184" s="44"/>
      <c r="AS184" s="44"/>
      <c r="AT184" s="43"/>
      <c r="AU184" s="43"/>
      <c r="AV184" s="42"/>
      <c r="AW184" s="41"/>
      <c r="AX184" s="41"/>
      <c r="AY184" s="41"/>
      <c r="AZ184" s="41"/>
      <c r="BA184" s="41"/>
      <c r="BB184" s="41"/>
      <c r="BC184" s="41"/>
      <c r="BD184" s="41"/>
      <c r="BE184" s="143"/>
    </row>
    <row r="185" spans="1:57">
      <c r="A185" s="330"/>
      <c r="B185" s="342" t="s">
        <v>43</v>
      </c>
      <c r="C185" s="344" t="s">
        <v>131</v>
      </c>
      <c r="D185" s="51" t="s">
        <v>54</v>
      </c>
      <c r="E185" s="143">
        <v>2</v>
      </c>
      <c r="F185" s="143">
        <v>2</v>
      </c>
      <c r="G185" s="143">
        <v>2</v>
      </c>
      <c r="H185" s="143">
        <v>2</v>
      </c>
      <c r="I185" s="143">
        <v>2</v>
      </c>
      <c r="J185" s="143">
        <v>2</v>
      </c>
      <c r="K185" s="143">
        <v>2</v>
      </c>
      <c r="L185" s="143">
        <v>2</v>
      </c>
      <c r="M185" s="143">
        <v>2</v>
      </c>
      <c r="N185" s="143">
        <v>2</v>
      </c>
      <c r="O185" s="143">
        <v>2</v>
      </c>
      <c r="P185" s="143">
        <v>2</v>
      </c>
      <c r="Q185" s="143">
        <v>2</v>
      </c>
      <c r="R185" s="143">
        <v>2</v>
      </c>
      <c r="S185" s="143">
        <v>2</v>
      </c>
      <c r="T185" s="143">
        <v>2</v>
      </c>
      <c r="U185" s="185"/>
      <c r="V185" s="48"/>
      <c r="W185" s="56"/>
      <c r="X185" s="185"/>
      <c r="Y185" s="45"/>
      <c r="Z185" s="143">
        <v>4</v>
      </c>
      <c r="AA185" s="143">
        <v>4</v>
      </c>
      <c r="AB185" s="143">
        <v>4</v>
      </c>
      <c r="AC185" s="143">
        <v>4</v>
      </c>
      <c r="AD185" s="143">
        <v>4</v>
      </c>
      <c r="AE185" s="143">
        <v>4</v>
      </c>
      <c r="AF185" s="143">
        <v>4</v>
      </c>
      <c r="AG185" s="143">
        <v>4</v>
      </c>
      <c r="AH185" s="93"/>
      <c r="AI185" s="93"/>
      <c r="AJ185" s="93"/>
      <c r="AK185" s="155"/>
      <c r="AL185" s="155"/>
      <c r="AM185" s="155"/>
      <c r="AN185" s="155"/>
      <c r="AO185" s="45"/>
      <c r="AP185" s="44"/>
      <c r="AQ185" s="44"/>
      <c r="AR185" s="44"/>
      <c r="AS185" s="44"/>
      <c r="AT185" s="43"/>
      <c r="AU185" s="43"/>
      <c r="AV185" s="42"/>
      <c r="AW185" s="41"/>
      <c r="AX185" s="41"/>
      <c r="AY185" s="41"/>
      <c r="AZ185" s="41"/>
      <c r="BA185" s="41"/>
      <c r="BB185" s="41"/>
      <c r="BC185" s="41"/>
      <c r="BD185" s="41"/>
      <c r="BE185" s="143">
        <f>SUM(E185:BD185)</f>
        <v>64</v>
      </c>
    </row>
    <row r="186" spans="1:57">
      <c r="A186" s="330"/>
      <c r="B186" s="343"/>
      <c r="C186" s="345"/>
      <c r="D186" s="51" t="s">
        <v>53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93"/>
      <c r="V186" s="53"/>
      <c r="W186" s="47"/>
      <c r="X186" s="93"/>
      <c r="Y186" s="45"/>
      <c r="Z186" s="42"/>
      <c r="AA186" s="42"/>
      <c r="AB186" s="42"/>
      <c r="AC186" s="42"/>
      <c r="AD186" s="42"/>
      <c r="AE186" s="42"/>
      <c r="AF186" s="42"/>
      <c r="AG186" s="42"/>
      <c r="AH186" s="93"/>
      <c r="AI186" s="93"/>
      <c r="AJ186" s="93"/>
      <c r="AK186" s="155"/>
      <c r="AL186" s="155"/>
      <c r="AM186" s="155"/>
      <c r="AN186" s="155"/>
      <c r="AO186" s="45"/>
      <c r="AP186" s="44"/>
      <c r="AQ186" s="44"/>
      <c r="AR186" s="44"/>
      <c r="AS186" s="44"/>
      <c r="AT186" s="43"/>
      <c r="AU186" s="43"/>
      <c r="AV186" s="42"/>
      <c r="AW186" s="41"/>
      <c r="AX186" s="41"/>
      <c r="AY186" s="41"/>
      <c r="AZ186" s="41"/>
      <c r="BA186" s="41"/>
      <c r="BB186" s="41"/>
      <c r="BC186" s="41"/>
      <c r="BD186" s="41"/>
      <c r="BE186" s="143"/>
    </row>
    <row r="187" spans="1:57">
      <c r="A187" s="330"/>
      <c r="B187" s="346" t="s">
        <v>45</v>
      </c>
      <c r="C187" s="348" t="s">
        <v>130</v>
      </c>
      <c r="D187" s="51" t="s">
        <v>54</v>
      </c>
      <c r="E187" s="143">
        <v>3</v>
      </c>
      <c r="F187" s="143">
        <v>3</v>
      </c>
      <c r="G187" s="143">
        <v>3</v>
      </c>
      <c r="H187" s="143">
        <v>3</v>
      </c>
      <c r="I187" s="143">
        <v>3</v>
      </c>
      <c r="J187" s="143">
        <v>3</v>
      </c>
      <c r="K187" s="143">
        <v>3</v>
      </c>
      <c r="L187" s="143">
        <v>3</v>
      </c>
      <c r="M187" s="143">
        <v>3</v>
      </c>
      <c r="N187" s="143">
        <v>3</v>
      </c>
      <c r="O187" s="143">
        <v>3</v>
      </c>
      <c r="P187" s="143">
        <v>3</v>
      </c>
      <c r="Q187" s="143">
        <v>3</v>
      </c>
      <c r="R187" s="143">
        <v>3</v>
      </c>
      <c r="S187" s="143">
        <v>3</v>
      </c>
      <c r="T187" s="143">
        <v>3</v>
      </c>
      <c r="U187" s="185"/>
      <c r="V187" s="48"/>
      <c r="W187" s="56"/>
      <c r="X187" s="185"/>
      <c r="Y187" s="163"/>
      <c r="Z187" s="143">
        <v>2</v>
      </c>
      <c r="AA187" s="143">
        <v>2</v>
      </c>
      <c r="AB187" s="143">
        <v>2</v>
      </c>
      <c r="AC187" s="143">
        <v>2</v>
      </c>
      <c r="AD187" s="143">
        <v>2</v>
      </c>
      <c r="AE187" s="143">
        <v>2</v>
      </c>
      <c r="AF187" s="143">
        <v>2</v>
      </c>
      <c r="AG187" s="143">
        <v>2</v>
      </c>
      <c r="AH187" s="185"/>
      <c r="AI187" s="185"/>
      <c r="AJ187" s="185"/>
      <c r="AK187" s="162"/>
      <c r="AL187" s="162"/>
      <c r="AM187" s="162"/>
      <c r="AN187" s="162"/>
      <c r="AO187" s="163"/>
      <c r="AP187" s="164"/>
      <c r="AQ187" s="164"/>
      <c r="AR187" s="164"/>
      <c r="AS187" s="164"/>
      <c r="AT187" s="165"/>
      <c r="AU187" s="165"/>
      <c r="AV187" s="143"/>
      <c r="AW187" s="52"/>
      <c r="AX187" s="52"/>
      <c r="AY187" s="52"/>
      <c r="AZ187" s="52"/>
      <c r="BA187" s="52"/>
      <c r="BB187" s="52"/>
      <c r="BC187" s="52"/>
      <c r="BD187" s="52"/>
      <c r="BE187" s="143">
        <f>SUM(E187:BD187)</f>
        <v>64</v>
      </c>
    </row>
    <row r="188" spans="1:57">
      <c r="A188" s="330"/>
      <c r="B188" s="347"/>
      <c r="C188" s="349"/>
      <c r="D188" s="51" t="s">
        <v>53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93"/>
      <c r="V188" s="53"/>
      <c r="W188" s="47"/>
      <c r="X188" s="93"/>
      <c r="Y188" s="45"/>
      <c r="Z188" s="42"/>
      <c r="AA188" s="42"/>
      <c r="AB188" s="42"/>
      <c r="AC188" s="42"/>
      <c r="AD188" s="42"/>
      <c r="AE188" s="42"/>
      <c r="AF188" s="42"/>
      <c r="AG188" s="42"/>
      <c r="AH188" s="93"/>
      <c r="AI188" s="93"/>
      <c r="AJ188" s="93"/>
      <c r="AK188" s="155"/>
      <c r="AL188" s="155"/>
      <c r="AM188" s="155"/>
      <c r="AN188" s="155"/>
      <c r="AO188" s="45"/>
      <c r="AP188" s="44"/>
      <c r="AQ188" s="44"/>
      <c r="AR188" s="44"/>
      <c r="AS188" s="44"/>
      <c r="AT188" s="43"/>
      <c r="AU188" s="43"/>
      <c r="AV188" s="42"/>
      <c r="AW188" s="41"/>
      <c r="AX188" s="41"/>
      <c r="AY188" s="41"/>
      <c r="AZ188" s="41"/>
      <c r="BA188" s="41"/>
      <c r="BB188" s="41"/>
      <c r="BC188" s="41"/>
      <c r="BD188" s="41"/>
      <c r="BE188" s="143"/>
    </row>
    <row r="189" spans="1:57">
      <c r="A189" s="330"/>
      <c r="B189" s="346" t="s">
        <v>128</v>
      </c>
      <c r="C189" s="348" t="s">
        <v>183</v>
      </c>
      <c r="D189" s="51" t="s">
        <v>54</v>
      </c>
      <c r="E189" s="143">
        <v>2</v>
      </c>
      <c r="F189" s="143">
        <v>2</v>
      </c>
      <c r="G189" s="143">
        <v>2</v>
      </c>
      <c r="H189" s="143">
        <v>2</v>
      </c>
      <c r="I189" s="143">
        <v>2</v>
      </c>
      <c r="J189" s="143">
        <v>2</v>
      </c>
      <c r="K189" s="143">
        <v>2</v>
      </c>
      <c r="L189" s="143">
        <v>2</v>
      </c>
      <c r="M189" s="143">
        <v>2</v>
      </c>
      <c r="N189" s="143">
        <v>2</v>
      </c>
      <c r="O189" s="143">
        <v>2</v>
      </c>
      <c r="P189" s="143">
        <v>2</v>
      </c>
      <c r="Q189" s="143">
        <v>2</v>
      </c>
      <c r="R189" s="143">
        <v>2</v>
      </c>
      <c r="S189" s="143">
        <v>2</v>
      </c>
      <c r="T189" s="143">
        <v>2</v>
      </c>
      <c r="U189" s="185"/>
      <c r="V189" s="53"/>
      <c r="W189" s="47"/>
      <c r="X189" s="185"/>
      <c r="Y189" s="45"/>
      <c r="Z189" s="143">
        <v>5</v>
      </c>
      <c r="AA189" s="143">
        <v>5</v>
      </c>
      <c r="AB189" s="143">
        <v>5</v>
      </c>
      <c r="AC189" s="143">
        <v>5</v>
      </c>
      <c r="AD189" s="143">
        <v>5</v>
      </c>
      <c r="AE189" s="143">
        <v>5</v>
      </c>
      <c r="AF189" s="143">
        <v>5</v>
      </c>
      <c r="AG189" s="143">
        <v>5</v>
      </c>
      <c r="AH189" s="185"/>
      <c r="AI189" s="93"/>
      <c r="AJ189" s="93"/>
      <c r="AK189" s="155"/>
      <c r="AL189" s="155"/>
      <c r="AM189" s="155"/>
      <c r="AN189" s="155"/>
      <c r="AO189" s="45"/>
      <c r="AP189" s="44"/>
      <c r="AQ189" s="44"/>
      <c r="AR189" s="44"/>
      <c r="AS189" s="44"/>
      <c r="AT189" s="43"/>
      <c r="AU189" s="43"/>
      <c r="AV189" s="42"/>
      <c r="AW189" s="41"/>
      <c r="AX189" s="41"/>
      <c r="AY189" s="41"/>
      <c r="AZ189" s="41"/>
      <c r="BA189" s="41"/>
      <c r="BB189" s="41"/>
      <c r="BC189" s="41"/>
      <c r="BD189" s="41"/>
      <c r="BE189" s="143">
        <f>SUM(E189:BD189)</f>
        <v>72</v>
      </c>
    </row>
    <row r="190" spans="1:57">
      <c r="A190" s="330"/>
      <c r="B190" s="347"/>
      <c r="C190" s="349"/>
      <c r="D190" s="51" t="s">
        <v>53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93"/>
      <c r="V190" s="53"/>
      <c r="W190" s="47"/>
      <c r="X190" s="93"/>
      <c r="Y190" s="45"/>
      <c r="Z190" s="42"/>
      <c r="AA190" s="42"/>
      <c r="AB190" s="42"/>
      <c r="AC190" s="42"/>
      <c r="AD190" s="42"/>
      <c r="AE190" s="42"/>
      <c r="AF190" s="42"/>
      <c r="AG190" s="42"/>
      <c r="AH190" s="93"/>
      <c r="AI190" s="93"/>
      <c r="AJ190" s="93"/>
      <c r="AK190" s="155"/>
      <c r="AL190" s="155"/>
      <c r="AM190" s="155"/>
      <c r="AN190" s="155"/>
      <c r="AO190" s="45"/>
      <c r="AP190" s="44"/>
      <c r="AQ190" s="44"/>
      <c r="AR190" s="44"/>
      <c r="AS190" s="44"/>
      <c r="AT190" s="43"/>
      <c r="AU190" s="43"/>
      <c r="AV190" s="42"/>
      <c r="AW190" s="41"/>
      <c r="AX190" s="41"/>
      <c r="AY190" s="41"/>
      <c r="AZ190" s="41"/>
      <c r="BA190" s="41"/>
      <c r="BB190" s="41"/>
      <c r="BC190" s="41"/>
      <c r="BD190" s="41"/>
      <c r="BE190" s="143"/>
    </row>
    <row r="191" spans="1:57">
      <c r="A191" s="330"/>
      <c r="B191" s="346" t="s">
        <v>198</v>
      </c>
      <c r="C191" s="344" t="s">
        <v>55</v>
      </c>
      <c r="D191" s="51" t="s">
        <v>54</v>
      </c>
      <c r="E191" s="143">
        <v>3</v>
      </c>
      <c r="F191" s="143">
        <v>3</v>
      </c>
      <c r="G191" s="143">
        <v>3</v>
      </c>
      <c r="H191" s="143">
        <v>3</v>
      </c>
      <c r="I191" s="143">
        <v>3</v>
      </c>
      <c r="J191" s="143">
        <v>3</v>
      </c>
      <c r="K191" s="143">
        <v>3</v>
      </c>
      <c r="L191" s="143">
        <v>3</v>
      </c>
      <c r="M191" s="143">
        <v>3</v>
      </c>
      <c r="N191" s="143">
        <v>3</v>
      </c>
      <c r="O191" s="143">
        <v>1</v>
      </c>
      <c r="P191" s="143">
        <v>1</v>
      </c>
      <c r="Q191" s="143">
        <v>1</v>
      </c>
      <c r="R191" s="143">
        <v>1</v>
      </c>
      <c r="S191" s="143">
        <v>1</v>
      </c>
      <c r="T191" s="143">
        <v>1</v>
      </c>
      <c r="U191" s="185"/>
      <c r="V191" s="48"/>
      <c r="W191" s="56"/>
      <c r="X191" s="185"/>
      <c r="Y191" s="163"/>
      <c r="Z191" s="143"/>
      <c r="AA191" s="143"/>
      <c r="AB191" s="143"/>
      <c r="AC191" s="143"/>
      <c r="AD191" s="143"/>
      <c r="AE191" s="143"/>
      <c r="AF191" s="143"/>
      <c r="AG191" s="143"/>
      <c r="AH191" s="185"/>
      <c r="AI191" s="185"/>
      <c r="AJ191" s="185"/>
      <c r="AK191" s="162"/>
      <c r="AL191" s="162"/>
      <c r="AM191" s="162"/>
      <c r="AN191" s="162"/>
      <c r="AO191" s="163"/>
      <c r="AP191" s="164"/>
      <c r="AQ191" s="164"/>
      <c r="AR191" s="164"/>
      <c r="AS191" s="164"/>
      <c r="AT191" s="165"/>
      <c r="AU191" s="165"/>
      <c r="AV191" s="143"/>
      <c r="AW191" s="52"/>
      <c r="AX191" s="52"/>
      <c r="AY191" s="52"/>
      <c r="AZ191" s="52"/>
      <c r="BA191" s="52"/>
      <c r="BB191" s="52"/>
      <c r="BC191" s="52"/>
      <c r="BD191" s="52"/>
      <c r="BE191" s="143">
        <f>SUM(E191:BD191)</f>
        <v>36</v>
      </c>
    </row>
    <row r="192" spans="1:57">
      <c r="A192" s="330"/>
      <c r="B192" s="347"/>
      <c r="C192" s="350"/>
      <c r="D192" s="51" t="s">
        <v>53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93"/>
      <c r="V192" s="53"/>
      <c r="W192" s="47"/>
      <c r="X192" s="93"/>
      <c r="Y192" s="45"/>
      <c r="Z192" s="42"/>
      <c r="AA192" s="42"/>
      <c r="AB192" s="42"/>
      <c r="AC192" s="42"/>
      <c r="AD192" s="42"/>
      <c r="AE192" s="42"/>
      <c r="AF192" s="42"/>
      <c r="AG192" s="42"/>
      <c r="AH192" s="93"/>
      <c r="AI192" s="93"/>
      <c r="AJ192" s="93"/>
      <c r="AK192" s="155"/>
      <c r="AL192" s="155"/>
      <c r="AM192" s="155"/>
      <c r="AN192" s="155"/>
      <c r="AO192" s="45"/>
      <c r="AP192" s="44"/>
      <c r="AQ192" s="44"/>
      <c r="AR192" s="44"/>
      <c r="AS192" s="44"/>
      <c r="AT192" s="44"/>
      <c r="AU192" s="43"/>
      <c r="AV192" s="42"/>
      <c r="AW192" s="41"/>
      <c r="AX192" s="41"/>
      <c r="AY192" s="41"/>
      <c r="AZ192" s="41"/>
      <c r="BA192" s="41"/>
      <c r="BB192" s="41"/>
      <c r="BC192" s="41"/>
      <c r="BD192" s="41"/>
      <c r="BE192" s="143"/>
    </row>
    <row r="193" spans="1:57">
      <c r="A193" s="330"/>
      <c r="B193" s="351" t="s">
        <v>122</v>
      </c>
      <c r="C193" s="353" t="s">
        <v>197</v>
      </c>
      <c r="D193" s="51" t="s">
        <v>54</v>
      </c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85"/>
      <c r="V193" s="48"/>
      <c r="W193" s="56"/>
      <c r="X193" s="185"/>
      <c r="Y193" s="163"/>
      <c r="Z193" s="143"/>
      <c r="AA193" s="143"/>
      <c r="AB193" s="143"/>
      <c r="AC193" s="143"/>
      <c r="AD193" s="143"/>
      <c r="AE193" s="143"/>
      <c r="AF193" s="143"/>
      <c r="AG193" s="143"/>
      <c r="AH193" s="185"/>
      <c r="AI193" s="185"/>
      <c r="AJ193" s="185"/>
      <c r="AK193" s="162"/>
      <c r="AL193" s="162"/>
      <c r="AM193" s="162"/>
      <c r="AN193" s="162"/>
      <c r="AO193" s="163"/>
      <c r="AP193" s="164"/>
      <c r="AQ193" s="164"/>
      <c r="AR193" s="164"/>
      <c r="AS193" s="164"/>
      <c r="AT193" s="165"/>
      <c r="AU193" s="165"/>
      <c r="AV193" s="143"/>
      <c r="AW193" s="52"/>
      <c r="AX193" s="52"/>
      <c r="AY193" s="52"/>
      <c r="AZ193" s="52"/>
      <c r="BA193" s="52"/>
      <c r="BB193" s="52"/>
      <c r="BC193" s="52"/>
      <c r="BD193" s="52"/>
      <c r="BE193" s="143">
        <f>SUM(E193:BD193)</f>
        <v>0</v>
      </c>
    </row>
    <row r="194" spans="1:57">
      <c r="A194" s="330"/>
      <c r="B194" s="352"/>
      <c r="C194" s="354"/>
      <c r="D194" s="51" t="s">
        <v>53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93"/>
      <c r="V194" s="53"/>
      <c r="W194" s="47"/>
      <c r="X194" s="93"/>
      <c r="Y194" s="45"/>
      <c r="Z194" s="42"/>
      <c r="AA194" s="42"/>
      <c r="AB194" s="42"/>
      <c r="AC194" s="42"/>
      <c r="AD194" s="42"/>
      <c r="AE194" s="42"/>
      <c r="AF194" s="42"/>
      <c r="AG194" s="42"/>
      <c r="AH194" s="93"/>
      <c r="AI194" s="93"/>
      <c r="AJ194" s="93"/>
      <c r="AK194" s="155"/>
      <c r="AL194" s="155"/>
      <c r="AM194" s="155"/>
      <c r="AN194" s="155"/>
      <c r="AO194" s="45"/>
      <c r="AP194" s="44"/>
      <c r="AQ194" s="44"/>
      <c r="AR194" s="44"/>
      <c r="AS194" s="44"/>
      <c r="AT194" s="43"/>
      <c r="AU194" s="43"/>
      <c r="AV194" s="42"/>
      <c r="AW194" s="41"/>
      <c r="AX194" s="41"/>
      <c r="AY194" s="41"/>
      <c r="AZ194" s="41"/>
      <c r="BA194" s="41"/>
      <c r="BB194" s="41"/>
      <c r="BC194" s="41"/>
      <c r="BD194" s="41"/>
      <c r="BE194" s="143"/>
    </row>
    <row r="195" spans="1:57">
      <c r="A195" s="330"/>
      <c r="B195" s="346" t="s">
        <v>123</v>
      </c>
      <c r="C195" s="336" t="s">
        <v>164</v>
      </c>
      <c r="D195" s="51" t="s">
        <v>54</v>
      </c>
      <c r="E195" s="143">
        <v>2</v>
      </c>
      <c r="F195" s="143">
        <v>2</v>
      </c>
      <c r="G195" s="143">
        <v>2</v>
      </c>
      <c r="H195" s="143">
        <v>2</v>
      </c>
      <c r="I195" s="143">
        <v>2</v>
      </c>
      <c r="J195" s="143">
        <v>2</v>
      </c>
      <c r="K195" s="143">
        <v>2</v>
      </c>
      <c r="L195" s="143">
        <v>2</v>
      </c>
      <c r="M195" s="143">
        <v>2</v>
      </c>
      <c r="N195" s="143">
        <v>2</v>
      </c>
      <c r="O195" s="143">
        <v>2</v>
      </c>
      <c r="P195" s="143">
        <v>2</v>
      </c>
      <c r="Q195" s="143">
        <v>2</v>
      </c>
      <c r="R195" s="143">
        <v>2</v>
      </c>
      <c r="S195" s="143">
        <v>2</v>
      </c>
      <c r="T195" s="143">
        <v>2</v>
      </c>
      <c r="U195" s="185"/>
      <c r="V195" s="48"/>
      <c r="W195" s="56"/>
      <c r="X195" s="185"/>
      <c r="Y195" s="163"/>
      <c r="Z195" s="143">
        <v>1</v>
      </c>
      <c r="AA195" s="143">
        <v>1</v>
      </c>
      <c r="AB195" s="143">
        <v>1</v>
      </c>
      <c r="AC195" s="143">
        <v>1</v>
      </c>
      <c r="AD195" s="143">
        <v>1</v>
      </c>
      <c r="AE195" s="143">
        <v>1</v>
      </c>
      <c r="AF195" s="143">
        <v>1</v>
      </c>
      <c r="AG195" s="143">
        <v>0</v>
      </c>
      <c r="AH195" s="185"/>
      <c r="AI195" s="185"/>
      <c r="AJ195" s="185"/>
      <c r="AK195" s="162"/>
      <c r="AL195" s="162"/>
      <c r="AM195" s="162"/>
      <c r="AN195" s="162"/>
      <c r="AO195" s="163"/>
      <c r="AP195" s="164"/>
      <c r="AQ195" s="164"/>
      <c r="AR195" s="164"/>
      <c r="AS195" s="164"/>
      <c r="AT195" s="165"/>
      <c r="AU195" s="165"/>
      <c r="AV195" s="143"/>
      <c r="AW195" s="52"/>
      <c r="AX195" s="52"/>
      <c r="AY195" s="52"/>
      <c r="AZ195" s="52"/>
      <c r="BA195" s="52"/>
      <c r="BB195" s="52"/>
      <c r="BC195" s="52"/>
      <c r="BD195" s="52"/>
      <c r="BE195" s="143">
        <f>SUM(E195:BD195)</f>
        <v>39</v>
      </c>
    </row>
    <row r="196" spans="1:57">
      <c r="A196" s="330"/>
      <c r="B196" s="347"/>
      <c r="C196" s="337"/>
      <c r="D196" s="51" t="s">
        <v>53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93"/>
      <c r="V196" s="53"/>
      <c r="W196" s="47"/>
      <c r="X196" s="93"/>
      <c r="Y196" s="45"/>
      <c r="Z196" s="42"/>
      <c r="AA196" s="42"/>
      <c r="AB196" s="42"/>
      <c r="AC196" s="42"/>
      <c r="AD196" s="42"/>
      <c r="AE196" s="42"/>
      <c r="AF196" s="42"/>
      <c r="AG196" s="42"/>
      <c r="AH196" s="93"/>
      <c r="AI196" s="93"/>
      <c r="AJ196" s="93"/>
      <c r="AK196" s="155"/>
      <c r="AL196" s="155"/>
      <c r="AM196" s="155"/>
      <c r="AN196" s="155"/>
      <c r="AO196" s="45"/>
      <c r="AP196" s="44"/>
      <c r="AQ196" s="44"/>
      <c r="AR196" s="44"/>
      <c r="AS196" s="44"/>
      <c r="AT196" s="43"/>
      <c r="AU196" s="43"/>
      <c r="AV196" s="42"/>
      <c r="AW196" s="41"/>
      <c r="AX196" s="41"/>
      <c r="AY196" s="41"/>
      <c r="AZ196" s="41"/>
      <c r="BA196" s="41"/>
      <c r="BB196" s="41"/>
      <c r="BC196" s="41"/>
      <c r="BD196" s="41"/>
      <c r="BE196" s="143"/>
    </row>
    <row r="197" spans="1:57">
      <c r="A197" s="330"/>
      <c r="B197" s="332" t="s">
        <v>6</v>
      </c>
      <c r="C197" s="340" t="s">
        <v>7</v>
      </c>
      <c r="D197" s="58" t="s">
        <v>54</v>
      </c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93"/>
      <c r="V197" s="53"/>
      <c r="W197" s="53"/>
      <c r="X197" s="93"/>
      <c r="Y197" s="45"/>
      <c r="Z197" s="58"/>
      <c r="AA197" s="58"/>
      <c r="AB197" s="58"/>
      <c r="AC197" s="58"/>
      <c r="AD197" s="58"/>
      <c r="AE197" s="58"/>
      <c r="AF197" s="58"/>
      <c r="AG197" s="58"/>
      <c r="AH197" s="93"/>
      <c r="AI197" s="93"/>
      <c r="AJ197" s="93"/>
      <c r="AK197" s="155"/>
      <c r="AL197" s="155"/>
      <c r="AM197" s="155"/>
      <c r="AN197" s="155"/>
      <c r="AO197" s="45"/>
      <c r="AP197" s="44"/>
      <c r="AQ197" s="44"/>
      <c r="AR197" s="44"/>
      <c r="AS197" s="44"/>
      <c r="AT197" s="43"/>
      <c r="AU197" s="43"/>
      <c r="AV197" s="42"/>
      <c r="AW197" s="41"/>
      <c r="AX197" s="41"/>
      <c r="AY197" s="41"/>
      <c r="AZ197" s="41"/>
      <c r="BA197" s="41"/>
      <c r="BB197" s="41"/>
      <c r="BC197" s="41"/>
      <c r="BD197" s="41"/>
      <c r="BE197" s="42"/>
    </row>
    <row r="198" spans="1:57">
      <c r="A198" s="330"/>
      <c r="B198" s="333"/>
      <c r="C198" s="341"/>
      <c r="D198" s="58" t="s">
        <v>53</v>
      </c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93"/>
      <c r="V198" s="53"/>
      <c r="W198" s="47"/>
      <c r="X198" s="93"/>
      <c r="Y198" s="45"/>
      <c r="Z198" s="58"/>
      <c r="AA198" s="58"/>
      <c r="AB198" s="58"/>
      <c r="AC198" s="58"/>
      <c r="AD198" s="58"/>
      <c r="AE198" s="58"/>
      <c r="AF198" s="58"/>
      <c r="AG198" s="58"/>
      <c r="AH198" s="93"/>
      <c r="AI198" s="93"/>
      <c r="AJ198" s="93"/>
      <c r="AK198" s="155"/>
      <c r="AL198" s="155"/>
      <c r="AM198" s="155"/>
      <c r="AN198" s="155"/>
      <c r="AO198" s="45"/>
      <c r="AP198" s="44"/>
      <c r="AQ198" s="44"/>
      <c r="AR198" s="44"/>
      <c r="AS198" s="44"/>
      <c r="AT198" s="43"/>
      <c r="AU198" s="43"/>
      <c r="AV198" s="42"/>
      <c r="AW198" s="41"/>
      <c r="AX198" s="41"/>
      <c r="AY198" s="41"/>
      <c r="AZ198" s="41"/>
      <c r="BA198" s="41"/>
      <c r="BB198" s="41"/>
      <c r="BC198" s="41"/>
      <c r="BD198" s="41"/>
      <c r="BE198" s="42"/>
    </row>
    <row r="199" spans="1:57">
      <c r="A199" s="331"/>
      <c r="B199" s="321" t="s">
        <v>38</v>
      </c>
      <c r="C199" s="323" t="s">
        <v>175</v>
      </c>
      <c r="D199" s="54" t="s">
        <v>54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93"/>
      <c r="V199" s="53"/>
      <c r="W199" s="47"/>
      <c r="X199" s="93"/>
      <c r="Y199" s="45"/>
      <c r="Z199" s="54"/>
      <c r="AA199" s="54"/>
      <c r="AB199" s="54"/>
      <c r="AC199" s="54"/>
      <c r="AD199" s="54"/>
      <c r="AE199" s="54"/>
      <c r="AF199" s="54"/>
      <c r="AG199" s="54"/>
      <c r="AH199" s="93"/>
      <c r="AI199" s="93"/>
      <c r="AJ199" s="93"/>
      <c r="AK199" s="155"/>
      <c r="AL199" s="155"/>
      <c r="AM199" s="155"/>
      <c r="AN199" s="155"/>
      <c r="AO199" s="45"/>
      <c r="AP199" s="44"/>
      <c r="AQ199" s="44"/>
      <c r="AR199" s="44"/>
      <c r="AS199" s="44"/>
      <c r="AT199" s="43"/>
      <c r="AU199" s="43"/>
      <c r="AV199" s="42"/>
      <c r="AW199" s="41"/>
      <c r="AX199" s="41"/>
      <c r="AY199" s="41"/>
      <c r="AZ199" s="41"/>
      <c r="BA199" s="41"/>
      <c r="BB199" s="41"/>
      <c r="BC199" s="41"/>
      <c r="BD199" s="41"/>
      <c r="BE199" s="143"/>
    </row>
    <row r="200" spans="1:57">
      <c r="A200" s="331"/>
      <c r="B200" s="322"/>
      <c r="C200" s="324"/>
      <c r="D200" s="54" t="s">
        <v>53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93"/>
      <c r="V200" s="53"/>
      <c r="W200" s="47"/>
      <c r="X200" s="185"/>
      <c r="Y200" s="45"/>
      <c r="Z200" s="57"/>
      <c r="AA200" s="57"/>
      <c r="AB200" s="57"/>
      <c r="AC200" s="57"/>
      <c r="AD200" s="57"/>
      <c r="AE200" s="54"/>
      <c r="AF200" s="54"/>
      <c r="AG200" s="54"/>
      <c r="AH200" s="93"/>
      <c r="AI200" s="93"/>
      <c r="AJ200" s="93"/>
      <c r="AK200" s="155"/>
      <c r="AL200" s="155"/>
      <c r="AM200" s="155"/>
      <c r="AN200" s="155"/>
      <c r="AO200" s="45"/>
      <c r="AP200" s="44"/>
      <c r="AQ200" s="44"/>
      <c r="AR200" s="44"/>
      <c r="AS200" s="44"/>
      <c r="AT200" s="43"/>
      <c r="AU200" s="43"/>
      <c r="AV200" s="42"/>
      <c r="AW200" s="41"/>
      <c r="AX200" s="41"/>
      <c r="AY200" s="41"/>
      <c r="AZ200" s="41"/>
      <c r="BA200" s="41"/>
      <c r="BB200" s="41"/>
      <c r="BC200" s="41"/>
      <c r="BD200" s="41"/>
      <c r="BE200" s="143"/>
    </row>
    <row r="201" spans="1:57">
      <c r="A201" s="331"/>
      <c r="B201" s="325" t="s">
        <v>39</v>
      </c>
      <c r="C201" s="327" t="s">
        <v>175</v>
      </c>
      <c r="D201" s="51" t="s">
        <v>54</v>
      </c>
      <c r="E201" s="143">
        <v>18</v>
      </c>
      <c r="F201" s="143">
        <v>18</v>
      </c>
      <c r="G201" s="143">
        <v>18</v>
      </c>
      <c r="H201" s="143">
        <v>18</v>
      </c>
      <c r="I201" s="143">
        <v>18</v>
      </c>
      <c r="J201" s="143">
        <v>18</v>
      </c>
      <c r="K201" s="143">
        <v>18</v>
      </c>
      <c r="L201" s="143">
        <v>18</v>
      </c>
      <c r="M201" s="143">
        <v>18</v>
      </c>
      <c r="N201" s="143">
        <v>18</v>
      </c>
      <c r="O201" s="143">
        <v>14</v>
      </c>
      <c r="P201" s="143">
        <v>14</v>
      </c>
      <c r="Q201" s="143">
        <v>14</v>
      </c>
      <c r="R201" s="143">
        <v>14</v>
      </c>
      <c r="S201" s="143">
        <v>14</v>
      </c>
      <c r="T201" s="143">
        <v>14</v>
      </c>
      <c r="U201" s="185"/>
      <c r="V201" s="53"/>
      <c r="W201" s="47"/>
      <c r="X201" s="185"/>
      <c r="Y201" s="45"/>
      <c r="Z201" s="143"/>
      <c r="AA201" s="143"/>
      <c r="AB201" s="143"/>
      <c r="AC201" s="143"/>
      <c r="AD201" s="143"/>
      <c r="AE201" s="42"/>
      <c r="AF201" s="42"/>
      <c r="AG201" s="42"/>
      <c r="AH201" s="93"/>
      <c r="AI201" s="93"/>
      <c r="AJ201" s="93"/>
      <c r="AK201" s="155"/>
      <c r="AL201" s="155"/>
      <c r="AM201" s="155"/>
      <c r="AN201" s="155"/>
      <c r="AO201" s="45"/>
      <c r="AP201" s="44"/>
      <c r="AQ201" s="44"/>
      <c r="AR201" s="44"/>
      <c r="AS201" s="44"/>
      <c r="AT201" s="43"/>
      <c r="AU201" s="43"/>
      <c r="AV201" s="42"/>
      <c r="AW201" s="41"/>
      <c r="AX201" s="41"/>
      <c r="AY201" s="41"/>
      <c r="AZ201" s="41"/>
      <c r="BA201" s="41"/>
      <c r="BB201" s="41"/>
      <c r="BC201" s="41"/>
      <c r="BD201" s="41"/>
      <c r="BE201" s="143">
        <f>SUM(E201:BD201)</f>
        <v>264</v>
      </c>
    </row>
    <row r="202" spans="1:57">
      <c r="A202" s="331"/>
      <c r="B202" s="326"/>
      <c r="C202" s="328"/>
      <c r="D202" s="51" t="s">
        <v>53</v>
      </c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85"/>
      <c r="V202" s="53"/>
      <c r="W202" s="47"/>
      <c r="X202" s="185"/>
      <c r="Y202" s="45"/>
      <c r="Z202" s="143"/>
      <c r="AA202" s="143"/>
      <c r="AB202" s="143"/>
      <c r="AC202" s="143"/>
      <c r="AD202" s="143"/>
      <c r="AE202" s="42"/>
      <c r="AF202" s="42"/>
      <c r="AG202" s="42"/>
      <c r="AH202" s="93"/>
      <c r="AI202" s="93"/>
      <c r="AJ202" s="93"/>
      <c r="AK202" s="155"/>
      <c r="AL202" s="155"/>
      <c r="AM202" s="155"/>
      <c r="AN202" s="155"/>
      <c r="AO202" s="45"/>
      <c r="AP202" s="44"/>
      <c r="AQ202" s="44"/>
      <c r="AR202" s="44"/>
      <c r="AS202" s="44"/>
      <c r="AT202" s="43"/>
      <c r="AU202" s="43"/>
      <c r="AV202" s="42"/>
      <c r="AW202" s="41"/>
      <c r="AX202" s="41"/>
      <c r="AY202" s="41"/>
      <c r="AZ202" s="41"/>
      <c r="BA202" s="41"/>
      <c r="BB202" s="41"/>
      <c r="BC202" s="41"/>
      <c r="BD202" s="41"/>
      <c r="BE202" s="143"/>
    </row>
    <row r="203" spans="1:57">
      <c r="A203" s="331"/>
      <c r="B203" s="168" t="s">
        <v>40</v>
      </c>
      <c r="C203" s="126" t="s">
        <v>23</v>
      </c>
      <c r="D203" s="51" t="s">
        <v>54</v>
      </c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>
        <v>6</v>
      </c>
      <c r="P203" s="143">
        <v>6</v>
      </c>
      <c r="Q203" s="143">
        <v>6</v>
      </c>
      <c r="R203" s="143">
        <v>6</v>
      </c>
      <c r="S203" s="143">
        <v>6</v>
      </c>
      <c r="T203" s="143">
        <v>6</v>
      </c>
      <c r="U203" s="185"/>
      <c r="V203" s="53"/>
      <c r="W203" s="47"/>
      <c r="X203" s="185"/>
      <c r="Y203" s="45"/>
      <c r="Z203" s="143"/>
      <c r="AA203" s="143"/>
      <c r="AB203" s="143"/>
      <c r="AC203" s="143"/>
      <c r="AD203" s="143"/>
      <c r="AE203" s="42"/>
      <c r="AF203" s="42"/>
      <c r="AG203" s="42"/>
      <c r="AH203" s="93"/>
      <c r="AI203" s="93"/>
      <c r="AJ203" s="93"/>
      <c r="AK203" s="155"/>
      <c r="AL203" s="155"/>
      <c r="AM203" s="155"/>
      <c r="AN203" s="155"/>
      <c r="AO203" s="45"/>
      <c r="AP203" s="44"/>
      <c r="AQ203" s="44"/>
      <c r="AR203" s="44"/>
      <c r="AS203" s="44"/>
      <c r="AT203" s="43"/>
      <c r="AU203" s="43"/>
      <c r="AV203" s="42"/>
      <c r="AW203" s="41"/>
      <c r="AX203" s="41"/>
      <c r="AY203" s="41"/>
      <c r="AZ203" s="41"/>
      <c r="BA203" s="41"/>
      <c r="BB203" s="41"/>
      <c r="BC203" s="41"/>
      <c r="BD203" s="41"/>
      <c r="BE203" s="143">
        <f>SUM(E203:BD203)</f>
        <v>36</v>
      </c>
    </row>
    <row r="204" spans="1:57">
      <c r="A204" s="331"/>
      <c r="B204" s="168" t="s">
        <v>41</v>
      </c>
      <c r="C204" s="1" t="s">
        <v>16</v>
      </c>
      <c r="D204" s="51" t="s">
        <v>53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85">
        <v>36</v>
      </c>
      <c r="V204" s="48"/>
      <c r="W204" s="56"/>
      <c r="X204" s="185">
        <v>36</v>
      </c>
      <c r="Y204" s="45"/>
      <c r="Z204" s="143"/>
      <c r="AA204" s="143"/>
      <c r="AB204" s="143"/>
      <c r="AC204" s="143"/>
      <c r="AD204" s="143"/>
      <c r="AE204" s="41"/>
      <c r="AF204" s="41"/>
      <c r="AG204" s="41"/>
      <c r="AH204" s="93"/>
      <c r="AI204" s="93"/>
      <c r="AJ204" s="93"/>
      <c r="AK204" s="155"/>
      <c r="AL204" s="155"/>
      <c r="AM204" s="155"/>
      <c r="AN204" s="155"/>
      <c r="AO204" s="45"/>
      <c r="AP204" s="44"/>
      <c r="AQ204" s="44"/>
      <c r="AR204" s="44"/>
      <c r="AS204" s="44"/>
      <c r="AT204" s="43"/>
      <c r="AU204" s="43"/>
      <c r="AV204" s="42"/>
      <c r="AW204" s="41"/>
      <c r="AX204" s="41"/>
      <c r="AY204" s="41"/>
      <c r="AZ204" s="41"/>
      <c r="BA204" s="41"/>
      <c r="BB204" s="41"/>
      <c r="BC204" s="41"/>
      <c r="BD204" s="41"/>
      <c r="BE204" s="143">
        <f>SUM(E204:BD204)</f>
        <v>72</v>
      </c>
    </row>
    <row r="205" spans="1:57">
      <c r="A205" s="331"/>
      <c r="B205" s="321" t="s">
        <v>165</v>
      </c>
      <c r="C205" s="323" t="s">
        <v>176</v>
      </c>
      <c r="D205" s="51" t="s">
        <v>54</v>
      </c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85"/>
      <c r="V205" s="48"/>
      <c r="W205" s="56"/>
      <c r="X205" s="185"/>
      <c r="Y205" s="45"/>
      <c r="Z205" s="143"/>
      <c r="AA205" s="143"/>
      <c r="AB205" s="143"/>
      <c r="AC205" s="143"/>
      <c r="AD205" s="143"/>
      <c r="AE205" s="143"/>
      <c r="AF205" s="143"/>
      <c r="AG205" s="143"/>
      <c r="AH205" s="185"/>
      <c r="AI205" s="185"/>
      <c r="AJ205" s="185"/>
      <c r="AK205" s="155"/>
      <c r="AL205" s="155"/>
      <c r="AM205" s="155"/>
      <c r="AN205" s="155"/>
      <c r="AO205" s="45"/>
      <c r="AP205" s="44"/>
      <c r="AQ205" s="44"/>
      <c r="AR205" s="44"/>
      <c r="AS205" s="44"/>
      <c r="AT205" s="43"/>
      <c r="AU205" s="43"/>
      <c r="AV205" s="42"/>
      <c r="AW205" s="41"/>
      <c r="AX205" s="41"/>
      <c r="AY205" s="41"/>
      <c r="AZ205" s="41"/>
      <c r="BA205" s="41"/>
      <c r="BB205" s="41"/>
      <c r="BC205" s="41"/>
      <c r="BD205" s="41"/>
      <c r="BE205" s="143">
        <f>SUM(E205:BD205)</f>
        <v>0</v>
      </c>
    </row>
    <row r="206" spans="1:57">
      <c r="A206" s="331"/>
      <c r="B206" s="322"/>
      <c r="C206" s="324"/>
      <c r="D206" s="51" t="s">
        <v>53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93"/>
      <c r="V206" s="53"/>
      <c r="W206" s="47"/>
      <c r="X206" s="185"/>
      <c r="Y206" s="45"/>
      <c r="Z206" s="143"/>
      <c r="AA206" s="143"/>
      <c r="AB206" s="42"/>
      <c r="AC206" s="42"/>
      <c r="AD206" s="42"/>
      <c r="AE206" s="42"/>
      <c r="AF206" s="42"/>
      <c r="AG206" s="42"/>
      <c r="AH206" s="93"/>
      <c r="AI206" s="93"/>
      <c r="AJ206" s="93"/>
      <c r="AK206" s="155"/>
      <c r="AL206" s="155"/>
      <c r="AM206" s="155"/>
      <c r="AN206" s="155"/>
      <c r="AO206" s="45"/>
      <c r="AP206" s="44"/>
      <c r="AQ206" s="44"/>
      <c r="AR206" s="44"/>
      <c r="AS206" s="44"/>
      <c r="AT206" s="43"/>
      <c r="AU206" s="43"/>
      <c r="AV206" s="42"/>
      <c r="AW206" s="41"/>
      <c r="AX206" s="41"/>
      <c r="AY206" s="41"/>
      <c r="AZ206" s="41"/>
      <c r="BA206" s="41"/>
      <c r="BB206" s="41"/>
      <c r="BC206" s="41"/>
      <c r="BD206" s="41"/>
      <c r="BE206" s="143"/>
    </row>
    <row r="207" spans="1:57">
      <c r="A207" s="331"/>
      <c r="B207" s="325" t="s">
        <v>178</v>
      </c>
      <c r="C207" s="355" t="s">
        <v>177</v>
      </c>
      <c r="D207" s="42" t="s">
        <v>54</v>
      </c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85"/>
      <c r="V207" s="48"/>
      <c r="W207" s="56"/>
      <c r="X207" s="185"/>
      <c r="Y207" s="45"/>
      <c r="Z207" s="143">
        <v>19</v>
      </c>
      <c r="AA207" s="143">
        <v>19</v>
      </c>
      <c r="AB207" s="143">
        <v>19</v>
      </c>
      <c r="AC207" s="143">
        <v>19</v>
      </c>
      <c r="AD207" s="143">
        <v>19</v>
      </c>
      <c r="AE207" s="143">
        <v>19</v>
      </c>
      <c r="AF207" s="143">
        <v>19</v>
      </c>
      <c r="AG207" s="143">
        <v>23</v>
      </c>
      <c r="AH207" s="185"/>
      <c r="AI207" s="185"/>
      <c r="AJ207" s="185"/>
      <c r="AK207" s="155"/>
      <c r="AL207" s="155"/>
      <c r="AM207" s="155"/>
      <c r="AN207" s="155"/>
      <c r="AO207" s="45"/>
      <c r="AP207" s="44"/>
      <c r="AQ207" s="44"/>
      <c r="AR207" s="44"/>
      <c r="AS207" s="44"/>
      <c r="AT207" s="43"/>
      <c r="AU207" s="43"/>
      <c r="AV207" s="42"/>
      <c r="AW207" s="41"/>
      <c r="AX207" s="41"/>
      <c r="AY207" s="41"/>
      <c r="AZ207" s="41"/>
      <c r="BA207" s="41"/>
      <c r="BB207" s="41"/>
      <c r="BC207" s="41"/>
      <c r="BD207" s="41"/>
      <c r="BE207" s="143">
        <f>SUM(E207:BD207)</f>
        <v>156</v>
      </c>
    </row>
    <row r="208" spans="1:57">
      <c r="A208" s="331"/>
      <c r="B208" s="326"/>
      <c r="C208" s="356"/>
      <c r="D208" s="42" t="s">
        <v>53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93"/>
      <c r="V208" s="53"/>
      <c r="W208" s="47"/>
      <c r="X208" s="185"/>
      <c r="Y208" s="45"/>
      <c r="Z208" s="143"/>
      <c r="AA208" s="143"/>
      <c r="AB208" s="41"/>
      <c r="AC208" s="41"/>
      <c r="AD208" s="42"/>
      <c r="AE208" s="42"/>
      <c r="AF208" s="41"/>
      <c r="AG208" s="41"/>
      <c r="AH208" s="93"/>
      <c r="AI208" s="93"/>
      <c r="AJ208" s="93"/>
      <c r="AK208" s="155"/>
      <c r="AL208" s="155"/>
      <c r="AM208" s="155"/>
      <c r="AN208" s="155"/>
      <c r="AO208" s="45"/>
      <c r="AP208" s="44"/>
      <c r="AQ208" s="44"/>
      <c r="AR208" s="44"/>
      <c r="AS208" s="44"/>
      <c r="AT208" s="43"/>
      <c r="AU208" s="43"/>
      <c r="AV208" s="42"/>
      <c r="AW208" s="41"/>
      <c r="AX208" s="41"/>
      <c r="AY208" s="41"/>
      <c r="AZ208" s="41"/>
      <c r="BA208" s="41"/>
      <c r="BB208" s="41"/>
      <c r="BC208" s="41"/>
      <c r="BD208" s="41"/>
      <c r="BE208" s="143"/>
    </row>
    <row r="209" spans="1:57">
      <c r="A209" s="331"/>
      <c r="B209" s="168" t="s">
        <v>170</v>
      </c>
      <c r="C209" s="126" t="s">
        <v>23</v>
      </c>
      <c r="D209" s="42" t="s">
        <v>54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143"/>
      <c r="P209" s="143"/>
      <c r="Q209" s="143"/>
      <c r="R209" s="143"/>
      <c r="S209" s="143"/>
      <c r="T209" s="143"/>
      <c r="U209" s="93"/>
      <c r="V209" s="53"/>
      <c r="W209" s="47"/>
      <c r="X209" s="185"/>
      <c r="Y209" s="45"/>
      <c r="Z209" s="143"/>
      <c r="AA209" s="143"/>
      <c r="AB209" s="143"/>
      <c r="AC209" s="143"/>
      <c r="AD209" s="143"/>
      <c r="AE209" s="42"/>
      <c r="AF209" s="42"/>
      <c r="AG209" s="42"/>
      <c r="AH209" s="93">
        <v>36</v>
      </c>
      <c r="AI209" s="93"/>
      <c r="AJ209" s="93"/>
      <c r="AK209" s="155"/>
      <c r="AL209" s="155"/>
      <c r="AM209" s="155"/>
      <c r="AN209" s="155"/>
      <c r="AO209" s="45"/>
      <c r="AP209" s="44"/>
      <c r="AQ209" s="44"/>
      <c r="AR209" s="44"/>
      <c r="AS209" s="44"/>
      <c r="AT209" s="43"/>
      <c r="AU209" s="43"/>
      <c r="AV209" s="42"/>
      <c r="AW209" s="41"/>
      <c r="AX209" s="41"/>
      <c r="AY209" s="41"/>
      <c r="AZ209" s="41"/>
      <c r="BA209" s="41"/>
      <c r="BB209" s="41"/>
      <c r="BC209" s="41"/>
      <c r="BD209" s="41"/>
      <c r="BE209" s="143">
        <f>SUM(E209:BD209)</f>
        <v>36</v>
      </c>
    </row>
    <row r="210" spans="1:57">
      <c r="A210" s="331"/>
      <c r="B210" s="168" t="s">
        <v>169</v>
      </c>
      <c r="C210" s="1" t="s">
        <v>16</v>
      </c>
      <c r="D210" s="51" t="s">
        <v>54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93"/>
      <c r="V210" s="53"/>
      <c r="W210" s="47"/>
      <c r="X210" s="185"/>
      <c r="Y210" s="45"/>
      <c r="Z210" s="143"/>
      <c r="AA210" s="143"/>
      <c r="AB210" s="143"/>
      <c r="AC210" s="143"/>
      <c r="AD210" s="143"/>
      <c r="AE210" s="42"/>
      <c r="AF210" s="42"/>
      <c r="AG210" s="42"/>
      <c r="AH210" s="93"/>
      <c r="AI210" s="93">
        <v>36</v>
      </c>
      <c r="AJ210" s="93">
        <v>36</v>
      </c>
      <c r="AK210" s="155"/>
      <c r="AL210" s="155"/>
      <c r="AM210" s="155"/>
      <c r="AN210" s="155"/>
      <c r="AO210" s="45"/>
      <c r="AP210" s="44"/>
      <c r="AQ210" s="44"/>
      <c r="AR210" s="44"/>
      <c r="AS210" s="44"/>
      <c r="AT210" s="43"/>
      <c r="AU210" s="43"/>
      <c r="AV210" s="42"/>
      <c r="AW210" s="41"/>
      <c r="AX210" s="41"/>
      <c r="AY210" s="41"/>
      <c r="AZ210" s="41"/>
      <c r="BA210" s="41"/>
      <c r="BB210" s="41"/>
      <c r="BC210" s="41"/>
      <c r="BD210" s="41"/>
      <c r="BE210" s="143">
        <f>SUM(E210:BD210)</f>
        <v>72</v>
      </c>
    </row>
    <row r="211" spans="1:57" ht="25.5">
      <c r="A211" s="331"/>
      <c r="B211" s="168" t="s">
        <v>157</v>
      </c>
      <c r="C211" s="131" t="s">
        <v>158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93"/>
      <c r="V211" s="53"/>
      <c r="W211" s="47"/>
      <c r="X211" s="185"/>
      <c r="Y211" s="45"/>
      <c r="Z211" s="143"/>
      <c r="AA211" s="143"/>
      <c r="AB211" s="143"/>
      <c r="AC211" s="143"/>
      <c r="AD211" s="143"/>
      <c r="AE211" s="42"/>
      <c r="AF211" s="42"/>
      <c r="AG211" s="42"/>
      <c r="AH211" s="93"/>
      <c r="AI211" s="93"/>
      <c r="AJ211" s="93"/>
      <c r="AK211" s="155">
        <v>36</v>
      </c>
      <c r="AL211" s="155">
        <v>36</v>
      </c>
      <c r="AM211" s="155">
        <v>36</v>
      </c>
      <c r="AN211" s="155">
        <v>36</v>
      </c>
      <c r="AO211" s="45"/>
      <c r="AP211" s="44"/>
      <c r="AQ211" s="44"/>
      <c r="AR211" s="44"/>
      <c r="AS211" s="44"/>
      <c r="AT211" s="43"/>
      <c r="AU211" s="43"/>
      <c r="AV211" s="42"/>
      <c r="AW211" s="41"/>
      <c r="AX211" s="41"/>
      <c r="AY211" s="41"/>
      <c r="AZ211" s="41"/>
      <c r="BA211" s="41"/>
      <c r="BB211" s="41"/>
      <c r="BC211" s="41"/>
      <c r="BD211" s="41"/>
      <c r="BE211" s="143">
        <f>SUM(E211:BD211)</f>
        <v>144</v>
      </c>
    </row>
    <row r="212" spans="1:57">
      <c r="A212" s="330"/>
      <c r="B212" s="145" t="s">
        <v>159</v>
      </c>
      <c r="C212" s="13" t="s">
        <v>22</v>
      </c>
      <c r="D212" s="51" t="s">
        <v>54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93"/>
      <c r="V212" s="53"/>
      <c r="W212" s="47"/>
      <c r="X212" s="93"/>
      <c r="Y212" s="45"/>
      <c r="Z212" s="42"/>
      <c r="AA212" s="42"/>
      <c r="AB212" s="41"/>
      <c r="AC212" s="41"/>
      <c r="AD212" s="42"/>
      <c r="AE212" s="8"/>
      <c r="AF212" s="8"/>
      <c r="AG212" s="8"/>
      <c r="AH212" s="86"/>
      <c r="AI212" s="93"/>
      <c r="AJ212" s="93"/>
      <c r="AK212" s="155"/>
      <c r="AL212" s="155"/>
      <c r="AM212" s="155"/>
      <c r="AN212" s="155"/>
      <c r="AO212" s="45"/>
      <c r="AP212" s="44">
        <v>36</v>
      </c>
      <c r="AQ212" s="44">
        <v>36</v>
      </c>
      <c r="AR212" s="44">
        <v>36</v>
      </c>
      <c r="AS212" s="44">
        <v>36</v>
      </c>
      <c r="AT212" s="44">
        <v>36</v>
      </c>
      <c r="AU212" s="44">
        <v>36</v>
      </c>
      <c r="AV212" s="42"/>
      <c r="AW212" s="41"/>
      <c r="AX212" s="41"/>
      <c r="AY212" s="41"/>
      <c r="AZ212" s="41"/>
      <c r="BA212" s="41"/>
      <c r="BB212" s="41"/>
      <c r="BC212" s="41"/>
      <c r="BD212" s="41"/>
      <c r="BE212" s="143">
        <f>SUM(E212:BD212)</f>
        <v>216</v>
      </c>
    </row>
    <row r="213" spans="1:57">
      <c r="A213" s="39" t="s">
        <v>52</v>
      </c>
      <c r="B213" s="32"/>
      <c r="C213" s="38"/>
      <c r="D213" s="37"/>
      <c r="E213" s="27">
        <f>SUM(E179:E212)</f>
        <v>36</v>
      </c>
      <c r="F213" s="27">
        <f t="shared" ref="F213:U213" si="9">SUM(F179:F212)</f>
        <v>36</v>
      </c>
      <c r="G213" s="27">
        <f t="shared" si="9"/>
        <v>36</v>
      </c>
      <c r="H213" s="27">
        <f t="shared" si="9"/>
        <v>36</v>
      </c>
      <c r="I213" s="27">
        <f t="shared" si="9"/>
        <v>36</v>
      </c>
      <c r="J213" s="27">
        <f t="shared" si="9"/>
        <v>36</v>
      </c>
      <c r="K213" s="27">
        <f t="shared" si="9"/>
        <v>36</v>
      </c>
      <c r="L213" s="27">
        <f t="shared" si="9"/>
        <v>36</v>
      </c>
      <c r="M213" s="27">
        <f t="shared" si="9"/>
        <v>36</v>
      </c>
      <c r="N213" s="27">
        <f t="shared" si="9"/>
        <v>36</v>
      </c>
      <c r="O213" s="27">
        <f t="shared" si="9"/>
        <v>36</v>
      </c>
      <c r="P213" s="27">
        <f t="shared" si="9"/>
        <v>36</v>
      </c>
      <c r="Q213" s="27">
        <f t="shared" si="9"/>
        <v>36</v>
      </c>
      <c r="R213" s="27">
        <f t="shared" si="9"/>
        <v>36</v>
      </c>
      <c r="S213" s="27">
        <f t="shared" si="9"/>
        <v>36</v>
      </c>
      <c r="T213" s="27">
        <f t="shared" si="9"/>
        <v>36</v>
      </c>
      <c r="U213" s="81">
        <f t="shared" si="9"/>
        <v>36</v>
      </c>
      <c r="V213" s="36"/>
      <c r="W213" s="36"/>
      <c r="X213" s="185">
        <v>36</v>
      </c>
      <c r="Y213" s="35"/>
      <c r="Z213" s="27">
        <f t="shared" ref="Z213:AH213" si="10">SUM(Z179:Z212)</f>
        <v>36</v>
      </c>
      <c r="AA213" s="27">
        <f t="shared" si="10"/>
        <v>36</v>
      </c>
      <c r="AB213" s="27">
        <f t="shared" si="10"/>
        <v>36</v>
      </c>
      <c r="AC213" s="27">
        <f t="shared" si="10"/>
        <v>36</v>
      </c>
      <c r="AD213" s="27">
        <f t="shared" si="10"/>
        <v>36</v>
      </c>
      <c r="AE213" s="27">
        <f t="shared" si="10"/>
        <v>36</v>
      </c>
      <c r="AF213" s="27">
        <f t="shared" si="10"/>
        <v>36</v>
      </c>
      <c r="AG213" s="27">
        <f t="shared" si="10"/>
        <v>36</v>
      </c>
      <c r="AH213" s="81">
        <f t="shared" si="10"/>
        <v>36</v>
      </c>
      <c r="AI213" s="81">
        <f>SUM(AI179:AI212)</f>
        <v>36</v>
      </c>
      <c r="AJ213" s="81">
        <f>SUM(AJ179:AJ212)</f>
        <v>36</v>
      </c>
      <c r="AK213" s="157"/>
      <c r="AL213" s="157"/>
      <c r="AM213" s="157"/>
      <c r="AN213" s="157"/>
      <c r="AO213" s="35"/>
      <c r="AP213" s="34"/>
      <c r="AQ213" s="34"/>
      <c r="AR213" s="34"/>
      <c r="AS213" s="34"/>
      <c r="AT213" s="34"/>
      <c r="AU213" s="34"/>
      <c r="AV213" s="29"/>
      <c r="AW213" s="28"/>
      <c r="AX213" s="28"/>
      <c r="AY213" s="28"/>
      <c r="AZ213" s="28"/>
      <c r="BA213" s="28"/>
      <c r="BB213" s="28"/>
      <c r="BC213" s="28"/>
      <c r="BD213" s="28"/>
      <c r="BE213" s="33">
        <f>SUM(E213:BD213)</f>
        <v>1044</v>
      </c>
    </row>
    <row r="214" spans="1:57">
      <c r="A214" s="318" t="s">
        <v>51</v>
      </c>
      <c r="B214" s="319"/>
      <c r="C214" s="319"/>
      <c r="D214" s="320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127"/>
      <c r="V214" s="127"/>
      <c r="W214" s="169"/>
      <c r="X214" s="30"/>
      <c r="Y214" s="30"/>
      <c r="Z214" s="30"/>
      <c r="AA214" s="30"/>
      <c r="AB214" s="127"/>
      <c r="AC214" s="127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29"/>
      <c r="AW214" s="28"/>
      <c r="AX214" s="28"/>
      <c r="AY214" s="28"/>
      <c r="AZ214" s="28"/>
      <c r="BA214" s="28"/>
      <c r="BB214" s="28"/>
      <c r="BC214" s="28"/>
      <c r="BD214" s="28"/>
      <c r="BE214" s="27"/>
    </row>
    <row r="215" spans="1:57">
      <c r="A215" s="318" t="s">
        <v>50</v>
      </c>
      <c r="B215" s="319"/>
      <c r="C215" s="319"/>
      <c r="D215" s="320"/>
      <c r="E215" s="27">
        <f>E213</f>
        <v>36</v>
      </c>
      <c r="F215" s="27">
        <f t="shared" ref="F215:U215" si="11">F213</f>
        <v>36</v>
      </c>
      <c r="G215" s="27">
        <f t="shared" si="11"/>
        <v>36</v>
      </c>
      <c r="H215" s="27">
        <f t="shared" si="11"/>
        <v>36</v>
      </c>
      <c r="I215" s="27">
        <f t="shared" si="11"/>
        <v>36</v>
      </c>
      <c r="J215" s="27">
        <f t="shared" si="11"/>
        <v>36</v>
      </c>
      <c r="K215" s="27">
        <f t="shared" si="11"/>
        <v>36</v>
      </c>
      <c r="L215" s="27">
        <f t="shared" si="11"/>
        <v>36</v>
      </c>
      <c r="M215" s="27">
        <f t="shared" si="11"/>
        <v>36</v>
      </c>
      <c r="N215" s="27">
        <f t="shared" si="11"/>
        <v>36</v>
      </c>
      <c r="O215" s="27">
        <f t="shared" si="11"/>
        <v>36</v>
      </c>
      <c r="P215" s="27">
        <f t="shared" si="11"/>
        <v>36</v>
      </c>
      <c r="Q215" s="27">
        <f t="shared" si="11"/>
        <v>36</v>
      </c>
      <c r="R215" s="27">
        <f t="shared" si="11"/>
        <v>36</v>
      </c>
      <c r="S215" s="27">
        <f t="shared" si="11"/>
        <v>36</v>
      </c>
      <c r="T215" s="27">
        <f t="shared" si="11"/>
        <v>36</v>
      </c>
      <c r="U215" s="27">
        <f t="shared" si="11"/>
        <v>36</v>
      </c>
      <c r="V215" s="30"/>
      <c r="W215" s="31"/>
      <c r="X215" s="30">
        <f>X213</f>
        <v>36</v>
      </c>
      <c r="Y215" s="30">
        <f t="shared" ref="Y215:AG215" si="12">Z213</f>
        <v>36</v>
      </c>
      <c r="Z215" s="30">
        <f t="shared" si="12"/>
        <v>36</v>
      </c>
      <c r="AA215" s="30">
        <f t="shared" si="12"/>
        <v>36</v>
      </c>
      <c r="AB215" s="30">
        <f t="shared" si="12"/>
        <v>36</v>
      </c>
      <c r="AC215" s="30">
        <f t="shared" si="12"/>
        <v>36</v>
      </c>
      <c r="AD215" s="30">
        <f t="shared" si="12"/>
        <v>36</v>
      </c>
      <c r="AE215" s="30">
        <f t="shared" si="12"/>
        <v>36</v>
      </c>
      <c r="AF215" s="30">
        <f t="shared" si="12"/>
        <v>36</v>
      </c>
      <c r="AG215" s="30">
        <f t="shared" si="12"/>
        <v>36</v>
      </c>
      <c r="AH215" s="30"/>
      <c r="AI215" s="30">
        <f>AI213</f>
        <v>36</v>
      </c>
      <c r="AJ215" s="30">
        <f>AJ213</f>
        <v>36</v>
      </c>
      <c r="AK215" s="30">
        <f>AK211</f>
        <v>36</v>
      </c>
      <c r="AL215" s="30">
        <f>AL211</f>
        <v>36</v>
      </c>
      <c r="AM215" s="30">
        <f>AM211</f>
        <v>36</v>
      </c>
      <c r="AN215" s="30">
        <f>AN211</f>
        <v>36</v>
      </c>
      <c r="AO215" s="30"/>
      <c r="AP215" s="30">
        <f t="shared" ref="AP215:AU215" si="13">AP212</f>
        <v>36</v>
      </c>
      <c r="AQ215" s="30">
        <f t="shared" si="13"/>
        <v>36</v>
      </c>
      <c r="AR215" s="30">
        <f t="shared" si="13"/>
        <v>36</v>
      </c>
      <c r="AS215" s="30">
        <f t="shared" si="13"/>
        <v>36</v>
      </c>
      <c r="AT215" s="30">
        <f t="shared" si="13"/>
        <v>36</v>
      </c>
      <c r="AU215" s="30">
        <f t="shared" si="13"/>
        <v>36</v>
      </c>
      <c r="AV215" s="29"/>
      <c r="AW215" s="28"/>
      <c r="AX215" s="28"/>
      <c r="AY215" s="28"/>
      <c r="AZ215" s="28"/>
      <c r="BA215" s="28"/>
      <c r="BB215" s="28"/>
      <c r="BC215" s="28"/>
      <c r="BD215" s="28"/>
      <c r="BE215" s="27">
        <f>SUM(E215:BD215)</f>
        <v>1404</v>
      </c>
    </row>
  </sheetData>
  <mergeCells count="242">
    <mergeCell ref="A65:AQ65"/>
    <mergeCell ref="C103:C104"/>
    <mergeCell ref="B99:B100"/>
    <mergeCell ref="C87:C88"/>
    <mergeCell ref="A1:M1"/>
    <mergeCell ref="A2:A6"/>
    <mergeCell ref="B2:B6"/>
    <mergeCell ref="C2:C6"/>
    <mergeCell ref="D2:D6"/>
    <mergeCell ref="E2:H2"/>
    <mergeCell ref="I2:L2"/>
    <mergeCell ref="A62:D62"/>
    <mergeCell ref="A63:D63"/>
    <mergeCell ref="AN2:AP2"/>
    <mergeCell ref="A7:A50"/>
    <mergeCell ref="B7:B8"/>
    <mergeCell ref="C7:C8"/>
    <mergeCell ref="B9:B10"/>
    <mergeCell ref="C51:C52"/>
    <mergeCell ref="C29:C30"/>
    <mergeCell ref="C33:C34"/>
    <mergeCell ref="C35:C36"/>
    <mergeCell ref="B33:B38"/>
    <mergeCell ref="C43:C44"/>
    <mergeCell ref="C41:C42"/>
    <mergeCell ref="AR2:AU2"/>
    <mergeCell ref="AV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B83:B84"/>
    <mergeCell ref="B51:B52"/>
    <mergeCell ref="C45:C46"/>
    <mergeCell ref="C47:C48"/>
    <mergeCell ref="B47:B48"/>
    <mergeCell ref="C9:C10"/>
    <mergeCell ref="B15:B16"/>
    <mergeCell ref="C15:C16"/>
    <mergeCell ref="B17:B18"/>
    <mergeCell ref="C17:C18"/>
    <mergeCell ref="B27:B28"/>
    <mergeCell ref="C25:C26"/>
    <mergeCell ref="C27:C28"/>
    <mergeCell ref="C11:C12"/>
    <mergeCell ref="B21:B22"/>
    <mergeCell ref="B11:B14"/>
    <mergeCell ref="C19:C20"/>
    <mergeCell ref="B19:B20"/>
    <mergeCell ref="C21:C22"/>
    <mergeCell ref="C13:C14"/>
    <mergeCell ref="B29:B30"/>
    <mergeCell ref="B49:B50"/>
    <mergeCell ref="C49:C50"/>
    <mergeCell ref="B41:B42"/>
    <mergeCell ref="C79:C80"/>
    <mergeCell ref="B53:B54"/>
    <mergeCell ref="C53:C54"/>
    <mergeCell ref="B55:B56"/>
    <mergeCell ref="C55:C56"/>
    <mergeCell ref="A61:C61"/>
    <mergeCell ref="B85:B86"/>
    <mergeCell ref="A71:A119"/>
    <mergeCell ref="B101:B102"/>
    <mergeCell ref="C57:C58"/>
    <mergeCell ref="B57:B58"/>
    <mergeCell ref="B73:B74"/>
    <mergeCell ref="B79:B80"/>
    <mergeCell ref="C73:C74"/>
    <mergeCell ref="C75:C76"/>
    <mergeCell ref="A66:A70"/>
    <mergeCell ref="B66:B70"/>
    <mergeCell ref="C66:C70"/>
    <mergeCell ref="B75:B78"/>
    <mergeCell ref="C81:C82"/>
    <mergeCell ref="B91:B92"/>
    <mergeCell ref="C77:C78"/>
    <mergeCell ref="B81:B82"/>
    <mergeCell ref="C91:C92"/>
    <mergeCell ref="B131:B132"/>
    <mergeCell ref="C99:C100"/>
    <mergeCell ref="B97:B98"/>
    <mergeCell ref="B89:B90"/>
    <mergeCell ref="B93:B94"/>
    <mergeCell ref="C93:C94"/>
    <mergeCell ref="C97:C98"/>
    <mergeCell ref="B105:B106"/>
    <mergeCell ref="BE66:BE70"/>
    <mergeCell ref="E67:BD67"/>
    <mergeCell ref="E69:BD69"/>
    <mergeCell ref="N66:Q66"/>
    <mergeCell ref="R66:U66"/>
    <mergeCell ref="AE66:AH66"/>
    <mergeCell ref="AJ66:AL66"/>
    <mergeCell ref="AN66:AQ66"/>
    <mergeCell ref="AA66:AC66"/>
    <mergeCell ref="W66:Y66"/>
    <mergeCell ref="C101:C102"/>
    <mergeCell ref="E66:H66"/>
    <mergeCell ref="J66:L66"/>
    <mergeCell ref="AR66:AU66"/>
    <mergeCell ref="AW66:AY66"/>
    <mergeCell ref="BA66:BD66"/>
    <mergeCell ref="BA126:BD126"/>
    <mergeCell ref="BE126:BE130"/>
    <mergeCell ref="E127:BD127"/>
    <mergeCell ref="E129:BD129"/>
    <mergeCell ref="N126:Q126"/>
    <mergeCell ref="R126:U126"/>
    <mergeCell ref="W126:Z126"/>
    <mergeCell ref="E126:H126"/>
    <mergeCell ref="J126:L126"/>
    <mergeCell ref="AE126:AH126"/>
    <mergeCell ref="AJ126:AL126"/>
    <mergeCell ref="AN126:AQ126"/>
    <mergeCell ref="AR126:AU126"/>
    <mergeCell ref="AW126:AY126"/>
    <mergeCell ref="A172:A176"/>
    <mergeCell ref="B172:B176"/>
    <mergeCell ref="C172:C176"/>
    <mergeCell ref="AA126:AD126"/>
    <mergeCell ref="B159:B160"/>
    <mergeCell ref="C159:C160"/>
    <mergeCell ref="B145:B146"/>
    <mergeCell ref="B143:B144"/>
    <mergeCell ref="B135:B136"/>
    <mergeCell ref="B151:B152"/>
    <mergeCell ref="C151:C152"/>
    <mergeCell ref="B153:B154"/>
    <mergeCell ref="C153:C154"/>
    <mergeCell ref="B137:B138"/>
    <mergeCell ref="B155:B156"/>
    <mergeCell ref="C145:C146"/>
    <mergeCell ref="C137:C138"/>
    <mergeCell ref="B141:B142"/>
    <mergeCell ref="C149:C150"/>
    <mergeCell ref="D172:D176"/>
    <mergeCell ref="E172:H172"/>
    <mergeCell ref="C131:C132"/>
    <mergeCell ref="B133:B134"/>
    <mergeCell ref="C133:C134"/>
    <mergeCell ref="A169:D169"/>
    <mergeCell ref="B161:B162"/>
    <mergeCell ref="C161:C162"/>
    <mergeCell ref="D126:D130"/>
    <mergeCell ref="C147:C148"/>
    <mergeCell ref="C155:C156"/>
    <mergeCell ref="A126:A130"/>
    <mergeCell ref="C143:C144"/>
    <mergeCell ref="B43:B44"/>
    <mergeCell ref="B45:B46"/>
    <mergeCell ref="A131:A166"/>
    <mergeCell ref="C85:C86"/>
    <mergeCell ref="B95:B96"/>
    <mergeCell ref="C95:C96"/>
    <mergeCell ref="B71:B72"/>
    <mergeCell ref="C71:C72"/>
    <mergeCell ref="D66:D70"/>
    <mergeCell ref="C83:C84"/>
    <mergeCell ref="B149:B150"/>
    <mergeCell ref="B147:B148"/>
    <mergeCell ref="B139:B140"/>
    <mergeCell ref="C139:C140"/>
    <mergeCell ref="C135:C136"/>
    <mergeCell ref="C105:C106"/>
    <mergeCell ref="B87:B88"/>
    <mergeCell ref="C89:C90"/>
    <mergeCell ref="B23:B24"/>
    <mergeCell ref="C23:C24"/>
    <mergeCell ref="C39:C40"/>
    <mergeCell ref="B25:B26"/>
    <mergeCell ref="A168:D168"/>
    <mergeCell ref="B126:B130"/>
    <mergeCell ref="C126:C130"/>
    <mergeCell ref="C141:C142"/>
    <mergeCell ref="B31:B32"/>
    <mergeCell ref="B39:B40"/>
    <mergeCell ref="C31:C32"/>
    <mergeCell ref="C37:C38"/>
    <mergeCell ref="B107:B108"/>
    <mergeCell ref="C107:C108"/>
    <mergeCell ref="B109:B110"/>
    <mergeCell ref="C109:C110"/>
    <mergeCell ref="C115:C116"/>
    <mergeCell ref="A121:D121"/>
    <mergeCell ref="B111:B112"/>
    <mergeCell ref="C111:C112"/>
    <mergeCell ref="B115:B116"/>
    <mergeCell ref="A122:D122"/>
    <mergeCell ref="AN172:AQ172"/>
    <mergeCell ref="AR172:AU172"/>
    <mergeCell ref="AW172:AY172"/>
    <mergeCell ref="BA172:BD172"/>
    <mergeCell ref="BE172:BE176"/>
    <mergeCell ref="E173:BD173"/>
    <mergeCell ref="E175:BD175"/>
    <mergeCell ref="N172:Q172"/>
    <mergeCell ref="R172:U172"/>
    <mergeCell ref="W172:Z172"/>
    <mergeCell ref="AA172:AD172"/>
    <mergeCell ref="AE172:AH172"/>
    <mergeCell ref="AJ172:AL172"/>
    <mergeCell ref="J172:L172"/>
    <mergeCell ref="C191:C192"/>
    <mergeCell ref="B193:B194"/>
    <mergeCell ref="C193:C194"/>
    <mergeCell ref="B195:B196"/>
    <mergeCell ref="C195:C196"/>
    <mergeCell ref="B197:B198"/>
    <mergeCell ref="C197:C198"/>
    <mergeCell ref="B207:B208"/>
    <mergeCell ref="C207:C208"/>
    <mergeCell ref="A214:D214"/>
    <mergeCell ref="A215:D215"/>
    <mergeCell ref="B199:B200"/>
    <mergeCell ref="C199:C200"/>
    <mergeCell ref="B201:B202"/>
    <mergeCell ref="C201:C202"/>
    <mergeCell ref="B205:B206"/>
    <mergeCell ref="C205:C206"/>
    <mergeCell ref="A177:A212"/>
    <mergeCell ref="B177:B178"/>
    <mergeCell ref="C177:C178"/>
    <mergeCell ref="B179:B180"/>
    <mergeCell ref="C179:C180"/>
    <mergeCell ref="B181:B182"/>
    <mergeCell ref="C181:C18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B191:B192"/>
  </mergeCells>
  <pageMargins left="0.2" right="0.2" top="0.24" bottom="0.17" header="0.24" footer="0.24"/>
  <pageSetup paperSize="9" scale="55" orientation="landscape" r:id="rId1"/>
  <headerFooter alignWithMargins="0"/>
  <rowBreaks count="1" manualBreakCount="1">
    <brk id="64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tabSelected="1" topLeftCell="A18" workbookViewId="0">
      <selection activeCell="A30" sqref="A30"/>
    </sheetView>
  </sheetViews>
  <sheetFormatPr defaultRowHeight="12.75"/>
  <cols>
    <col min="1" max="1" width="97.140625" customWidth="1"/>
  </cols>
  <sheetData>
    <row r="1" spans="1:1" ht="18.75">
      <c r="A1" s="14"/>
    </row>
    <row r="2" spans="1:1" ht="18.75">
      <c r="A2" s="14"/>
    </row>
    <row r="3" spans="1:1" ht="1.5" customHeight="1">
      <c r="A3" s="15"/>
    </row>
    <row r="4" spans="1:1" ht="18.75" hidden="1">
      <c r="A4" s="14"/>
    </row>
    <row r="5" spans="1:1" ht="18.75" hidden="1">
      <c r="A5" s="14"/>
    </row>
    <row r="6" spans="1:1" ht="18.75">
      <c r="A6" s="16"/>
    </row>
    <row r="7" spans="1:1" ht="18.75">
      <c r="A7" s="16"/>
    </row>
    <row r="8" spans="1:1" ht="18.75">
      <c r="A8" s="16"/>
    </row>
    <row r="9" spans="1:1" ht="18.75">
      <c r="A9" s="16"/>
    </row>
    <row r="10" spans="1:1" ht="18.75">
      <c r="A10" s="16"/>
    </row>
    <row r="11" spans="1:1" ht="18.75">
      <c r="A11" s="16" t="s">
        <v>42</v>
      </c>
    </row>
    <row r="12" spans="1:1" ht="18.75">
      <c r="A12" s="17" t="s">
        <v>125</v>
      </c>
    </row>
    <row r="13" spans="1:1" ht="18.75">
      <c r="A13" s="17" t="s">
        <v>163</v>
      </c>
    </row>
    <row r="15" spans="1:1" ht="37.5">
      <c r="A15" s="19" t="s">
        <v>49</v>
      </c>
    </row>
    <row r="16" spans="1:1" ht="18.75">
      <c r="A16" s="16" t="s">
        <v>47</v>
      </c>
    </row>
    <row r="17" spans="1:1" ht="18.75">
      <c r="A17" s="16"/>
    </row>
    <row r="18" spans="1:1" ht="18.75">
      <c r="A18" s="17" t="s">
        <v>161</v>
      </c>
    </row>
    <row r="19" spans="1:1" ht="18.75" customHeight="1">
      <c r="A19" s="428" t="s">
        <v>372</v>
      </c>
    </row>
    <row r="20" spans="1:1" ht="18.75" customHeight="1">
      <c r="A20" s="428"/>
    </row>
    <row r="21" spans="1:1" ht="15">
      <c r="A21" s="18"/>
    </row>
    <row r="22" spans="1:1" ht="15">
      <c r="A22" s="18"/>
    </row>
    <row r="23" spans="1:1" ht="15">
      <c r="A23" s="18"/>
    </row>
    <row r="24" spans="1:1" ht="15.75" customHeight="1">
      <c r="A24" s="429" t="s">
        <v>373</v>
      </c>
    </row>
    <row r="25" spans="1:1" ht="15.75" customHeight="1">
      <c r="A25" s="429"/>
    </row>
    <row r="26" spans="1:1" ht="15.75" customHeight="1">
      <c r="A26" s="429"/>
    </row>
    <row r="27" spans="1:1" ht="15.75">
      <c r="A27" s="21" t="s">
        <v>374</v>
      </c>
    </row>
    <row r="28" spans="1:1" ht="15.75">
      <c r="A28" s="21" t="s">
        <v>162</v>
      </c>
    </row>
    <row r="29" spans="1:1" ht="15.75">
      <c r="A29" s="21" t="s">
        <v>375</v>
      </c>
    </row>
    <row r="30" spans="1:1" ht="15.75">
      <c r="A30" s="21" t="s">
        <v>48</v>
      </c>
    </row>
    <row r="31" spans="1:1" ht="15.75">
      <c r="A31" s="21" t="s">
        <v>191</v>
      </c>
    </row>
    <row r="32" spans="1:1" ht="15">
      <c r="A32" s="20"/>
    </row>
    <row r="45" spans="1:1" ht="15.75">
      <c r="A45" s="125" t="s">
        <v>192</v>
      </c>
    </row>
  </sheetData>
  <mergeCells count="2">
    <mergeCell ref="A19:A20"/>
    <mergeCell ref="A24:A2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F9" sqref="F9"/>
    </sheetView>
  </sheetViews>
  <sheetFormatPr defaultRowHeight="12.75"/>
  <cols>
    <col min="2" max="2" width="23.140625" customWidth="1"/>
    <col min="3" max="3" width="11.28515625" customWidth="1"/>
    <col min="4" max="4" width="17" customWidth="1"/>
    <col min="5" max="5" width="16.140625" customWidth="1"/>
    <col min="6" max="6" width="16.28515625" customWidth="1"/>
    <col min="7" max="7" width="18.140625" customWidth="1"/>
    <col min="8" max="8" width="10.85546875" customWidth="1"/>
  </cols>
  <sheetData>
    <row r="2" spans="1:9" ht="24" customHeight="1">
      <c r="A2" s="430" t="s">
        <v>34</v>
      </c>
      <c r="B2" s="430"/>
      <c r="C2" s="430"/>
      <c r="D2" s="430"/>
      <c r="E2" s="430"/>
      <c r="F2" s="430"/>
      <c r="G2" s="430"/>
      <c r="H2" s="430"/>
      <c r="I2" s="430"/>
    </row>
    <row r="3" spans="1:9" ht="15.75">
      <c r="A3" s="431" t="s">
        <v>24</v>
      </c>
      <c r="B3" s="432" t="s">
        <v>25</v>
      </c>
      <c r="C3" s="432" t="s">
        <v>26</v>
      </c>
      <c r="D3" s="433" t="s">
        <v>16</v>
      </c>
      <c r="E3" s="433"/>
      <c r="F3" s="434" t="s">
        <v>27</v>
      </c>
      <c r="G3" s="434" t="s">
        <v>28</v>
      </c>
      <c r="H3" s="434" t="s">
        <v>29</v>
      </c>
      <c r="I3" s="434" t="s">
        <v>20</v>
      </c>
    </row>
    <row r="4" spans="1:9" ht="63" customHeight="1">
      <c r="A4" s="431"/>
      <c r="B4" s="432"/>
      <c r="C4" s="432"/>
      <c r="D4" s="151" t="s">
        <v>155</v>
      </c>
      <c r="E4" s="151" t="s">
        <v>156</v>
      </c>
      <c r="F4" s="435"/>
      <c r="G4" s="435"/>
      <c r="H4" s="435"/>
      <c r="I4" s="435"/>
    </row>
    <row r="5" spans="1:9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15.75">
      <c r="A6" s="4" t="s">
        <v>31</v>
      </c>
      <c r="B6" s="3">
        <v>37</v>
      </c>
      <c r="C6" s="3">
        <v>1</v>
      </c>
      <c r="D6" s="3">
        <v>2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32</v>
      </c>
      <c r="B7" s="3">
        <v>33</v>
      </c>
      <c r="C7" s="3">
        <v>2</v>
      </c>
      <c r="D7" s="3">
        <v>4</v>
      </c>
      <c r="E7" s="3"/>
      <c r="F7" s="3">
        <v>2</v>
      </c>
      <c r="G7" s="3"/>
      <c r="H7" s="3">
        <v>11</v>
      </c>
      <c r="I7" s="3">
        <f>SUM(B7:H7)</f>
        <v>52</v>
      </c>
    </row>
    <row r="8" spans="1:9" ht="15.75">
      <c r="A8" s="4" t="s">
        <v>33</v>
      </c>
      <c r="B8" s="3">
        <v>29</v>
      </c>
      <c r="C8" s="3">
        <v>2</v>
      </c>
      <c r="D8" s="3">
        <v>4</v>
      </c>
      <c r="E8" s="3">
        <v>4</v>
      </c>
      <c r="F8" s="3">
        <v>2</v>
      </c>
      <c r="G8" s="3"/>
      <c r="H8" s="3">
        <v>11</v>
      </c>
      <c r="I8" s="3">
        <f>SUM(B8:H8)</f>
        <v>52</v>
      </c>
    </row>
    <row r="9" spans="1:9" ht="15.75">
      <c r="A9" s="4" t="s">
        <v>265</v>
      </c>
      <c r="B9" s="3"/>
      <c r="C9" s="3"/>
      <c r="D9" s="3"/>
      <c r="E9" s="3"/>
      <c r="F9" s="3"/>
      <c r="G9" s="3">
        <v>6</v>
      </c>
      <c r="H9" s="3">
        <v>2</v>
      </c>
      <c r="I9" s="3">
        <f>SUM(B9:H9)</f>
        <v>8</v>
      </c>
    </row>
    <row r="10" spans="1:9" ht="15.75">
      <c r="A10" s="5" t="s">
        <v>20</v>
      </c>
      <c r="B10" s="6">
        <f t="shared" ref="B10:H10" si="0">SUM(B6:B8)</f>
        <v>99</v>
      </c>
      <c r="C10" s="6">
        <f t="shared" si="0"/>
        <v>5</v>
      </c>
      <c r="D10" s="6">
        <f t="shared" si="0"/>
        <v>10</v>
      </c>
      <c r="E10" s="6">
        <f t="shared" si="0"/>
        <v>4</v>
      </c>
      <c r="F10" s="6">
        <f t="shared" si="0"/>
        <v>5</v>
      </c>
      <c r="G10" s="6">
        <f t="shared" si="0"/>
        <v>0</v>
      </c>
      <c r="H10" s="6">
        <f t="shared" si="0"/>
        <v>33</v>
      </c>
      <c r="I10" s="6">
        <f>SUM(I6:I8)</f>
        <v>156</v>
      </c>
    </row>
    <row r="13" spans="1:9" ht="18.75">
      <c r="A13" s="190"/>
      <c r="B13" s="190"/>
      <c r="C13" s="190"/>
      <c r="D13" s="190"/>
      <c r="E13" s="190"/>
      <c r="F13" s="190"/>
      <c r="G13" s="190"/>
      <c r="H13" s="190"/>
      <c r="I13" s="190"/>
    </row>
  </sheetData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0" type="noConversion"/>
  <pageMargins left="0.75" right="0.75" top="1" bottom="1" header="0.5" footer="0.5"/>
  <pageSetup paperSize="9" orientation="landscape" verticalDpi="0" r:id="rId1"/>
  <headerFooter alignWithMargins="0"/>
  <ignoredErrors>
    <ignoredError sqref="B10:H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BE119" sqref="BE119"/>
    </sheetView>
  </sheetViews>
  <sheetFormatPr defaultRowHeight="12.75"/>
  <cols>
    <col min="2" max="2" width="23.140625" customWidth="1"/>
    <col min="3" max="3" width="11.28515625" customWidth="1"/>
    <col min="4" max="4" width="17" customWidth="1"/>
    <col min="5" max="5" width="16.140625" customWidth="1"/>
    <col min="6" max="6" width="16.28515625" customWidth="1"/>
    <col min="7" max="7" width="18.140625" customWidth="1"/>
    <col min="8" max="8" width="10.85546875" customWidth="1"/>
  </cols>
  <sheetData>
    <row r="2" spans="1:9" ht="24" customHeight="1">
      <c r="A2" s="430" t="s">
        <v>34</v>
      </c>
      <c r="B2" s="430"/>
      <c r="C2" s="430"/>
      <c r="D2" s="430"/>
      <c r="E2" s="430"/>
      <c r="F2" s="430"/>
      <c r="G2" s="430"/>
      <c r="H2" s="430"/>
      <c r="I2" s="430"/>
    </row>
    <row r="3" spans="1:9" ht="15.75">
      <c r="A3" s="431" t="s">
        <v>24</v>
      </c>
      <c r="B3" s="432" t="s">
        <v>25</v>
      </c>
      <c r="C3" s="432" t="s">
        <v>26</v>
      </c>
      <c r="D3" s="433" t="s">
        <v>16</v>
      </c>
      <c r="E3" s="433"/>
      <c r="F3" s="434" t="s">
        <v>27</v>
      </c>
      <c r="G3" s="434" t="s">
        <v>28</v>
      </c>
      <c r="H3" s="434" t="s">
        <v>29</v>
      </c>
      <c r="I3" s="434" t="s">
        <v>20</v>
      </c>
    </row>
    <row r="4" spans="1:9" ht="63" customHeight="1">
      <c r="A4" s="431"/>
      <c r="B4" s="432"/>
      <c r="C4" s="432"/>
      <c r="D4" s="151" t="s">
        <v>155</v>
      </c>
      <c r="E4" s="151" t="s">
        <v>156</v>
      </c>
      <c r="F4" s="435"/>
      <c r="G4" s="435"/>
      <c r="H4" s="435"/>
      <c r="I4" s="435"/>
    </row>
    <row r="5" spans="1:9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15.75">
      <c r="A6" s="4" t="s">
        <v>31</v>
      </c>
      <c r="B6" s="3">
        <v>36</v>
      </c>
      <c r="C6" s="3">
        <v>2</v>
      </c>
      <c r="D6" s="3">
        <v>2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32</v>
      </c>
      <c r="B7" s="3">
        <v>35</v>
      </c>
      <c r="C7" s="3">
        <v>1</v>
      </c>
      <c r="D7" s="3">
        <v>2</v>
      </c>
      <c r="E7" s="3"/>
      <c r="F7" s="3">
        <v>3</v>
      </c>
      <c r="G7" s="3"/>
      <c r="H7" s="3">
        <v>11</v>
      </c>
      <c r="I7" s="3">
        <f>SUM(B7:H7)</f>
        <v>52</v>
      </c>
    </row>
    <row r="8" spans="1:9" ht="15.75">
      <c r="A8" s="4" t="s">
        <v>33</v>
      </c>
      <c r="B8" s="3">
        <v>30</v>
      </c>
      <c r="C8" s="3">
        <v>4</v>
      </c>
      <c r="D8" s="3">
        <v>5</v>
      </c>
      <c r="E8" s="3"/>
      <c r="F8" s="3">
        <v>2</v>
      </c>
      <c r="G8" s="3"/>
      <c r="H8" s="3">
        <v>11</v>
      </c>
      <c r="I8" s="3">
        <f>SUM(B8:H8)</f>
        <v>52</v>
      </c>
    </row>
    <row r="9" spans="1:9" ht="15.75">
      <c r="A9" s="4" t="s">
        <v>265</v>
      </c>
      <c r="B9" s="3">
        <v>21</v>
      </c>
      <c r="C9" s="3">
        <v>2</v>
      </c>
      <c r="D9" s="3">
        <v>7</v>
      </c>
      <c r="E9" s="3">
        <v>4</v>
      </c>
      <c r="F9" s="3">
        <v>1</v>
      </c>
      <c r="G9" s="3">
        <v>6</v>
      </c>
      <c r="H9" s="3">
        <v>2</v>
      </c>
      <c r="I9" s="3">
        <f>SUM(B9:H9)</f>
        <v>43</v>
      </c>
    </row>
    <row r="10" spans="1:9" ht="15.75">
      <c r="A10" s="5" t="s">
        <v>20</v>
      </c>
      <c r="B10" s="6">
        <f t="shared" ref="B10:H10" si="0">B6+B7+B8+B9</f>
        <v>122</v>
      </c>
      <c r="C10" s="6">
        <f t="shared" si="0"/>
        <v>9</v>
      </c>
      <c r="D10" s="6">
        <f t="shared" si="0"/>
        <v>16</v>
      </c>
      <c r="E10" s="6">
        <f t="shared" si="0"/>
        <v>4</v>
      </c>
      <c r="F10" s="6">
        <f>SUM(F6:F9)</f>
        <v>7</v>
      </c>
      <c r="G10" s="6">
        <f t="shared" si="0"/>
        <v>6</v>
      </c>
      <c r="H10" s="6">
        <f t="shared" si="0"/>
        <v>35</v>
      </c>
      <c r="I10" s="6">
        <f>SUM(B10:H10)</f>
        <v>199</v>
      </c>
    </row>
    <row r="11" spans="1:9" ht="15.75">
      <c r="B11" s="243"/>
      <c r="C11" s="243"/>
      <c r="D11" s="243"/>
      <c r="E11" s="243"/>
      <c r="F11" s="2"/>
      <c r="G11" s="243"/>
    </row>
    <row r="13" spans="1:9" ht="18.75">
      <c r="A13" s="190"/>
      <c r="B13" s="190"/>
      <c r="C13" s="190"/>
      <c r="D13" s="190"/>
      <c r="E13" s="190"/>
      <c r="F13" s="190"/>
      <c r="G13" s="190"/>
      <c r="H13" s="190"/>
      <c r="I13" s="190"/>
    </row>
  </sheetData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opLeftCell="A70" zoomScale="89" zoomScaleNormal="89" workbookViewId="0">
      <selection activeCell="I26" sqref="I26"/>
    </sheetView>
  </sheetViews>
  <sheetFormatPr defaultRowHeight="12.75"/>
  <cols>
    <col min="1" max="1" width="8.140625" customWidth="1"/>
    <col min="2" max="2" width="19" customWidth="1"/>
    <col min="3" max="3" width="6.140625" customWidth="1"/>
    <col min="4" max="4" width="5.5703125" customWidth="1"/>
    <col min="5" max="7" width="6" customWidth="1"/>
    <col min="8" max="8" width="5" customWidth="1"/>
    <col min="9" max="9" width="5.85546875" customWidth="1"/>
    <col min="10" max="10" width="5.42578125" customWidth="1"/>
    <col min="11" max="11" width="6" customWidth="1"/>
    <col min="12" max="12" width="5" customWidth="1"/>
    <col min="13" max="13" width="4.7109375" customWidth="1"/>
    <col min="14" max="14" width="4.85546875" customWidth="1"/>
    <col min="15" max="15" width="7.42578125" customWidth="1"/>
    <col min="16" max="16" width="6.85546875" customWidth="1"/>
    <col min="17" max="17" width="7" customWidth="1"/>
    <col min="18" max="18" width="6" customWidth="1"/>
    <col min="19" max="19" width="5.5703125" customWidth="1"/>
    <col min="20" max="20" width="5.7109375" customWidth="1"/>
    <col min="21" max="21" width="5.85546875" customWidth="1"/>
    <col min="22" max="22" width="6" customWidth="1"/>
  </cols>
  <sheetData>
    <row r="1" spans="1:22" ht="15">
      <c r="A1" s="453" t="s">
        <v>207</v>
      </c>
      <c r="B1" s="451" t="s">
        <v>208</v>
      </c>
      <c r="C1" s="455" t="s">
        <v>209</v>
      </c>
      <c r="D1" s="454"/>
      <c r="E1" s="456" t="s">
        <v>210</v>
      </c>
      <c r="F1" s="456"/>
      <c r="G1" s="456"/>
      <c r="H1" s="454"/>
      <c r="I1" s="454"/>
      <c r="J1" s="454"/>
      <c r="K1" s="454"/>
      <c r="L1" s="454"/>
      <c r="M1" s="454"/>
      <c r="N1" s="454"/>
      <c r="O1" s="457" t="s">
        <v>211</v>
      </c>
      <c r="P1" s="458"/>
      <c r="Q1" s="458"/>
      <c r="R1" s="458"/>
      <c r="S1" s="458"/>
      <c r="T1" s="458"/>
      <c r="U1" s="458"/>
      <c r="V1" s="459"/>
    </row>
    <row r="2" spans="1:22">
      <c r="A2" s="453"/>
      <c r="B2" s="454"/>
      <c r="C2" s="467"/>
      <c r="D2" s="467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60"/>
      <c r="P2" s="461"/>
      <c r="Q2" s="461"/>
      <c r="R2" s="461"/>
      <c r="S2" s="461"/>
      <c r="T2" s="461"/>
      <c r="U2" s="461"/>
      <c r="V2" s="462"/>
    </row>
    <row r="3" spans="1:22" ht="15">
      <c r="A3" s="453"/>
      <c r="B3" s="454"/>
      <c r="C3" s="468"/>
      <c r="D3" s="468"/>
      <c r="E3" s="450" t="s">
        <v>212</v>
      </c>
      <c r="F3" s="472" t="s">
        <v>369</v>
      </c>
      <c r="G3" s="475" t="s">
        <v>370</v>
      </c>
      <c r="H3" s="450" t="s">
        <v>213</v>
      </c>
      <c r="I3" s="456" t="s">
        <v>214</v>
      </c>
      <c r="J3" s="456"/>
      <c r="K3" s="456"/>
      <c r="L3" s="456"/>
      <c r="M3" s="456"/>
      <c r="N3" s="456"/>
      <c r="O3" s="456" t="s">
        <v>31</v>
      </c>
      <c r="P3" s="456"/>
      <c r="Q3" s="451" t="s">
        <v>32</v>
      </c>
      <c r="R3" s="451"/>
      <c r="S3" s="451" t="s">
        <v>33</v>
      </c>
      <c r="T3" s="451"/>
      <c r="U3" s="463" t="s">
        <v>215</v>
      </c>
      <c r="V3" s="464"/>
    </row>
    <row r="4" spans="1:22" ht="15">
      <c r="A4" s="453"/>
      <c r="B4" s="454"/>
      <c r="C4" s="450" t="s">
        <v>216</v>
      </c>
      <c r="D4" s="450" t="s">
        <v>217</v>
      </c>
      <c r="E4" s="450"/>
      <c r="F4" s="473"/>
      <c r="G4" s="476"/>
      <c r="H4" s="450"/>
      <c r="I4" s="469" t="s">
        <v>218</v>
      </c>
      <c r="J4" s="451" t="s">
        <v>219</v>
      </c>
      <c r="K4" s="451"/>
      <c r="L4" s="471" t="s">
        <v>220</v>
      </c>
      <c r="M4" s="450" t="s">
        <v>221</v>
      </c>
      <c r="N4" s="450" t="s">
        <v>222</v>
      </c>
      <c r="O4" s="451" t="s">
        <v>223</v>
      </c>
      <c r="P4" s="451"/>
      <c r="Q4" s="451"/>
      <c r="R4" s="451"/>
      <c r="S4" s="451"/>
      <c r="T4" s="451"/>
      <c r="U4" s="264"/>
      <c r="V4" s="264"/>
    </row>
    <row r="5" spans="1:22">
      <c r="A5" s="453"/>
      <c r="B5" s="454"/>
      <c r="C5" s="450"/>
      <c r="D5" s="450"/>
      <c r="E5" s="450"/>
      <c r="F5" s="473"/>
      <c r="G5" s="476"/>
      <c r="H5" s="450"/>
      <c r="I5" s="470"/>
      <c r="J5" s="450" t="s">
        <v>127</v>
      </c>
      <c r="K5" s="452" t="s">
        <v>224</v>
      </c>
      <c r="L5" s="471"/>
      <c r="M5" s="450"/>
      <c r="N5" s="450"/>
      <c r="O5" s="446" t="s">
        <v>225</v>
      </c>
      <c r="P5" s="446" t="s">
        <v>226</v>
      </c>
      <c r="Q5" s="446" t="s">
        <v>227</v>
      </c>
      <c r="R5" s="446" t="s">
        <v>228</v>
      </c>
      <c r="S5" s="446" t="s">
        <v>229</v>
      </c>
      <c r="T5" s="446" t="s">
        <v>230</v>
      </c>
      <c r="U5" s="446" t="s">
        <v>231</v>
      </c>
      <c r="V5" s="446" t="s">
        <v>232</v>
      </c>
    </row>
    <row r="6" spans="1:22">
      <c r="A6" s="453"/>
      <c r="B6" s="454"/>
      <c r="C6" s="450"/>
      <c r="D6" s="450"/>
      <c r="E6" s="450"/>
      <c r="F6" s="473"/>
      <c r="G6" s="476"/>
      <c r="H6" s="450"/>
      <c r="I6" s="470"/>
      <c r="J6" s="450"/>
      <c r="K6" s="452"/>
      <c r="L6" s="471"/>
      <c r="M6" s="450"/>
      <c r="N6" s="450"/>
      <c r="O6" s="447"/>
      <c r="P6" s="465"/>
      <c r="Q6" s="447"/>
      <c r="R6" s="447"/>
      <c r="S6" s="447"/>
      <c r="T6" s="447"/>
      <c r="U6" s="447"/>
      <c r="V6" s="447"/>
    </row>
    <row r="7" spans="1:22">
      <c r="A7" s="453"/>
      <c r="B7" s="454"/>
      <c r="C7" s="450"/>
      <c r="D7" s="450"/>
      <c r="E7" s="450"/>
      <c r="F7" s="473"/>
      <c r="G7" s="476"/>
      <c r="H7" s="450"/>
      <c r="I7" s="470"/>
      <c r="J7" s="450"/>
      <c r="K7" s="452"/>
      <c r="L7" s="471"/>
      <c r="M7" s="450"/>
      <c r="N7" s="450"/>
      <c r="O7" s="447"/>
      <c r="P7" s="465"/>
      <c r="Q7" s="447"/>
      <c r="R7" s="447"/>
      <c r="S7" s="447"/>
      <c r="T7" s="447"/>
      <c r="U7" s="447"/>
      <c r="V7" s="447"/>
    </row>
    <row r="8" spans="1:22" ht="18.75" customHeight="1">
      <c r="A8" s="453"/>
      <c r="B8" s="454"/>
      <c r="C8" s="450"/>
      <c r="D8" s="450"/>
      <c r="E8" s="450"/>
      <c r="F8" s="474"/>
      <c r="G8" s="477"/>
      <c r="H8" s="450"/>
      <c r="I8" s="470"/>
      <c r="J8" s="450"/>
      <c r="K8" s="452"/>
      <c r="L8" s="471"/>
      <c r="M8" s="450"/>
      <c r="N8" s="450"/>
      <c r="O8" s="448"/>
      <c r="P8" s="466"/>
      <c r="Q8" s="448"/>
      <c r="R8" s="448"/>
      <c r="S8" s="448"/>
      <c r="T8" s="448"/>
      <c r="U8" s="448"/>
      <c r="V8" s="448"/>
    </row>
    <row r="9" spans="1:22">
      <c r="A9" s="202">
        <v>1</v>
      </c>
      <c r="B9" s="202">
        <v>2</v>
      </c>
      <c r="C9" s="202">
        <v>3</v>
      </c>
      <c r="D9" s="202">
        <v>4</v>
      </c>
      <c r="E9" s="202">
        <v>5</v>
      </c>
      <c r="F9" s="317"/>
      <c r="G9" s="202"/>
      <c r="H9" s="202">
        <v>6</v>
      </c>
      <c r="I9" s="202">
        <v>7</v>
      </c>
      <c r="J9" s="202">
        <v>8</v>
      </c>
      <c r="K9" s="203">
        <v>9</v>
      </c>
      <c r="L9" s="202">
        <v>10</v>
      </c>
      <c r="M9" s="202">
        <v>11</v>
      </c>
      <c r="N9" s="202">
        <v>12</v>
      </c>
      <c r="O9" s="202">
        <v>13</v>
      </c>
      <c r="P9" s="202">
        <v>14</v>
      </c>
      <c r="Q9" s="202">
        <v>15</v>
      </c>
      <c r="R9" s="202">
        <v>16</v>
      </c>
      <c r="S9" s="202">
        <v>17</v>
      </c>
      <c r="T9" s="202">
        <v>18</v>
      </c>
      <c r="U9" s="265">
        <v>19</v>
      </c>
      <c r="V9" s="265">
        <v>20</v>
      </c>
    </row>
    <row r="10" spans="1:22" ht="58.5" customHeight="1">
      <c r="A10" s="266" t="s">
        <v>136</v>
      </c>
      <c r="B10" s="272" t="s">
        <v>200</v>
      </c>
      <c r="C10" s="171" t="s">
        <v>126</v>
      </c>
      <c r="D10" s="226"/>
      <c r="E10" s="227">
        <v>468</v>
      </c>
      <c r="F10" s="316">
        <f>SUM(F11:F15)</f>
        <v>82</v>
      </c>
      <c r="G10" s="227">
        <f>SUM(G11:G15)</f>
        <v>386</v>
      </c>
      <c r="H10" s="227">
        <f t="shared" ref="H10:N10" si="0">H11+H12+H13+H14+H15</f>
        <v>0</v>
      </c>
      <c r="I10" s="227">
        <f t="shared" si="0"/>
        <v>468</v>
      </c>
      <c r="J10" s="227">
        <f t="shared" si="0"/>
        <v>0</v>
      </c>
      <c r="K10" s="227">
        <f t="shared" si="0"/>
        <v>0</v>
      </c>
      <c r="L10" s="227">
        <f t="shared" si="0"/>
        <v>0</v>
      </c>
      <c r="M10" s="227">
        <f t="shared" si="0"/>
        <v>0</v>
      </c>
      <c r="N10" s="227">
        <f t="shared" si="0"/>
        <v>0</v>
      </c>
      <c r="O10" s="227">
        <v>25</v>
      </c>
      <c r="P10" s="227">
        <v>11</v>
      </c>
      <c r="Q10" s="227">
        <v>6</v>
      </c>
      <c r="R10" s="227">
        <v>6</v>
      </c>
      <c r="S10" s="227">
        <v>11</v>
      </c>
      <c r="T10" s="227">
        <v>11</v>
      </c>
      <c r="U10" s="227">
        <v>6</v>
      </c>
      <c r="V10" s="227">
        <v>6</v>
      </c>
    </row>
    <row r="11" spans="1:22" ht="18.75">
      <c r="A11" s="275" t="s">
        <v>137</v>
      </c>
      <c r="B11" s="276" t="s">
        <v>135</v>
      </c>
      <c r="C11" s="288" t="s">
        <v>37</v>
      </c>
      <c r="D11" s="206"/>
      <c r="E11" s="204">
        <v>36</v>
      </c>
      <c r="F11" s="315">
        <v>6</v>
      </c>
      <c r="G11" s="204">
        <v>30</v>
      </c>
      <c r="H11" s="204"/>
      <c r="I11" s="208">
        <v>36</v>
      </c>
      <c r="J11" s="209"/>
      <c r="K11" s="209"/>
      <c r="L11" s="204"/>
      <c r="M11" s="204"/>
      <c r="N11" s="204"/>
      <c r="O11" s="204">
        <v>3</v>
      </c>
      <c r="P11" s="204">
        <v>3</v>
      </c>
      <c r="Q11" s="204"/>
      <c r="R11" s="204"/>
      <c r="S11" s="204" t="s">
        <v>371</v>
      </c>
      <c r="T11" s="211"/>
      <c r="U11" s="264"/>
      <c r="V11" s="264"/>
    </row>
    <row r="12" spans="1:22" ht="18.75">
      <c r="A12" s="275" t="s">
        <v>138</v>
      </c>
      <c r="B12" s="276" t="s">
        <v>3</v>
      </c>
      <c r="C12" s="288" t="s">
        <v>37</v>
      </c>
      <c r="D12" s="206"/>
      <c r="E12" s="204">
        <v>36</v>
      </c>
      <c r="F12" s="315">
        <v>6</v>
      </c>
      <c r="G12" s="204">
        <v>30</v>
      </c>
      <c r="H12" s="204"/>
      <c r="I12" s="208">
        <v>36</v>
      </c>
      <c r="J12" s="209"/>
      <c r="K12" s="209"/>
      <c r="L12" s="204"/>
      <c r="M12" s="204"/>
      <c r="N12" s="204"/>
      <c r="O12" s="204">
        <v>4</v>
      </c>
      <c r="P12" s="204">
        <v>2</v>
      </c>
      <c r="Q12" s="204"/>
      <c r="R12" s="204" t="s">
        <v>371</v>
      </c>
      <c r="S12" s="204"/>
      <c r="T12" s="211"/>
      <c r="U12" s="264"/>
      <c r="V12" s="264"/>
    </row>
    <row r="13" spans="1:22" ht="36">
      <c r="A13" s="275" t="s">
        <v>139</v>
      </c>
      <c r="B13" s="277" t="s">
        <v>234</v>
      </c>
      <c r="C13" s="288" t="s">
        <v>37</v>
      </c>
      <c r="D13" s="206"/>
      <c r="E13" s="204">
        <v>172</v>
      </c>
      <c r="F13" s="315">
        <v>30</v>
      </c>
      <c r="G13" s="204">
        <v>142</v>
      </c>
      <c r="H13" s="204"/>
      <c r="I13" s="208">
        <v>172</v>
      </c>
      <c r="J13" s="209"/>
      <c r="K13" s="209"/>
      <c r="L13" s="204"/>
      <c r="M13" s="204"/>
      <c r="N13" s="204"/>
      <c r="O13" s="204">
        <v>9</v>
      </c>
      <c r="P13" s="204">
        <v>3</v>
      </c>
      <c r="Q13" s="204">
        <v>3</v>
      </c>
      <c r="R13" s="204">
        <v>3</v>
      </c>
      <c r="S13" s="204">
        <v>3</v>
      </c>
      <c r="T13" s="204">
        <v>3</v>
      </c>
      <c r="U13" s="264">
        <v>3</v>
      </c>
      <c r="V13" s="264">
        <v>3</v>
      </c>
    </row>
    <row r="14" spans="1:22" ht="18.75">
      <c r="A14" s="275" t="s">
        <v>140</v>
      </c>
      <c r="B14" s="276" t="s">
        <v>4</v>
      </c>
      <c r="C14" s="289" t="s">
        <v>37</v>
      </c>
      <c r="D14" s="206"/>
      <c r="E14" s="204">
        <v>176</v>
      </c>
      <c r="F14" s="315">
        <v>30</v>
      </c>
      <c r="G14" s="204">
        <v>146</v>
      </c>
      <c r="H14" s="204"/>
      <c r="I14" s="208">
        <v>176</v>
      </c>
      <c r="J14" s="209"/>
      <c r="K14" s="209"/>
      <c r="L14" s="204"/>
      <c r="M14" s="204"/>
      <c r="N14" s="204"/>
      <c r="O14" s="204">
        <v>9</v>
      </c>
      <c r="P14" s="204">
        <v>3</v>
      </c>
      <c r="Q14" s="204">
        <v>3</v>
      </c>
      <c r="R14" s="204">
        <v>3</v>
      </c>
      <c r="S14" s="204">
        <v>3</v>
      </c>
      <c r="T14" s="204">
        <v>3</v>
      </c>
      <c r="U14" s="264">
        <v>3</v>
      </c>
      <c r="V14" s="264">
        <v>3</v>
      </c>
    </row>
    <row r="15" spans="1:22" ht="18.75">
      <c r="A15" s="275" t="s">
        <v>249</v>
      </c>
      <c r="B15" s="274" t="s">
        <v>250</v>
      </c>
      <c r="C15" s="289" t="s">
        <v>37</v>
      </c>
      <c r="D15" s="206"/>
      <c r="E15" s="204">
        <v>48</v>
      </c>
      <c r="F15" s="315">
        <v>10</v>
      </c>
      <c r="G15" s="204">
        <v>38</v>
      </c>
      <c r="H15" s="204"/>
      <c r="I15" s="208">
        <v>48</v>
      </c>
      <c r="J15" s="209"/>
      <c r="K15" s="209"/>
      <c r="L15" s="204"/>
      <c r="M15" s="204"/>
      <c r="N15" s="204"/>
      <c r="O15" s="204" t="s">
        <v>371</v>
      </c>
      <c r="P15" s="204" t="s">
        <v>371</v>
      </c>
      <c r="Q15" s="204" t="s">
        <v>371</v>
      </c>
      <c r="R15" s="204" t="s">
        <v>371</v>
      </c>
      <c r="S15" s="204">
        <v>5</v>
      </c>
      <c r="T15" s="204">
        <v>5</v>
      </c>
      <c r="U15" s="264"/>
      <c r="V15" s="264"/>
    </row>
    <row r="16" spans="1:22" ht="36">
      <c r="A16" s="170" t="s">
        <v>142</v>
      </c>
      <c r="B16" s="272" t="s">
        <v>201</v>
      </c>
      <c r="C16" s="171" t="s">
        <v>362</v>
      </c>
      <c r="D16" s="226"/>
      <c r="E16" s="227">
        <f>E17</f>
        <v>144</v>
      </c>
      <c r="F16" s="315">
        <v>28</v>
      </c>
      <c r="G16" s="227">
        <v>116</v>
      </c>
      <c r="H16" s="227">
        <f t="shared" ref="H16:N16" si="1">H17</f>
        <v>0</v>
      </c>
      <c r="I16" s="227">
        <f t="shared" si="1"/>
        <v>144</v>
      </c>
      <c r="J16" s="227">
        <f t="shared" si="1"/>
        <v>0</v>
      </c>
      <c r="K16" s="227">
        <f t="shared" si="1"/>
        <v>0</v>
      </c>
      <c r="L16" s="227">
        <f t="shared" si="1"/>
        <v>0</v>
      </c>
      <c r="M16" s="227">
        <f t="shared" si="1"/>
        <v>0</v>
      </c>
      <c r="N16" s="227">
        <f t="shared" si="1"/>
        <v>0</v>
      </c>
      <c r="O16" s="227">
        <v>0</v>
      </c>
      <c r="P16" s="227">
        <v>14</v>
      </c>
      <c r="Q16" s="227">
        <v>14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</row>
    <row r="17" spans="1:22" ht="76.5">
      <c r="A17" s="279" t="s">
        <v>143</v>
      </c>
      <c r="B17" s="273" t="s">
        <v>187</v>
      </c>
      <c r="C17" s="288" t="s">
        <v>37</v>
      </c>
      <c r="D17" s="206"/>
      <c r="E17" s="204">
        <v>144</v>
      </c>
      <c r="F17" s="315">
        <v>28</v>
      </c>
      <c r="G17" s="204">
        <v>116</v>
      </c>
      <c r="H17" s="204"/>
      <c r="I17" s="208">
        <v>144</v>
      </c>
      <c r="J17" s="209"/>
      <c r="K17" s="209"/>
      <c r="L17" s="204"/>
      <c r="M17" s="204"/>
      <c r="N17" s="204"/>
      <c r="O17" s="204"/>
      <c r="P17" s="204">
        <v>14</v>
      </c>
      <c r="Q17" s="204">
        <v>14</v>
      </c>
      <c r="R17" s="204"/>
      <c r="S17" s="204"/>
      <c r="T17" s="211"/>
      <c r="U17" s="264"/>
      <c r="V17" s="264"/>
    </row>
    <row r="18" spans="1:22" ht="37.5" customHeight="1">
      <c r="A18" s="280" t="s">
        <v>248</v>
      </c>
      <c r="B18" s="281" t="s">
        <v>233</v>
      </c>
      <c r="C18" s="280" t="s">
        <v>363</v>
      </c>
      <c r="D18" s="307" t="s">
        <v>367</v>
      </c>
      <c r="E18" s="228">
        <v>1311</v>
      </c>
      <c r="F18" s="315">
        <f>SUM(F19:F38)</f>
        <v>190</v>
      </c>
      <c r="G18" s="228">
        <f>SUM(G19:G38)</f>
        <v>1121</v>
      </c>
      <c r="H18" s="228">
        <f>SUM(H19+H20+H21+H22+H23+H24+H25+H26+H27+H28+H29+H30+H31+H32+H33+H34+H35+H36+H37+H38)</f>
        <v>120</v>
      </c>
      <c r="I18" s="228">
        <f>I19+I20+I21+I22+I23+I24+I25+I38+I26+I27+I28+I29+I30+I31+I32+I33+I34+I35+I36+I37</f>
        <v>1302</v>
      </c>
      <c r="J18" s="228">
        <f t="shared" ref="J18:O18" si="2">J19+J20+J21+J22+J23+J24+J25+J38+J26+J27+J28+J29+J30+J31+J32+J33+J34+J35+J36+J37</f>
        <v>0</v>
      </c>
      <c r="K18" s="228">
        <f t="shared" si="2"/>
        <v>0</v>
      </c>
      <c r="L18" s="228">
        <f t="shared" si="2"/>
        <v>0</v>
      </c>
      <c r="M18" s="228">
        <f t="shared" si="2"/>
        <v>0</v>
      </c>
      <c r="N18" s="228">
        <f t="shared" si="2"/>
        <v>0</v>
      </c>
      <c r="O18" s="228">
        <f t="shared" si="2"/>
        <v>10</v>
      </c>
      <c r="P18" s="228">
        <v>25</v>
      </c>
      <c r="Q18" s="228">
        <f t="shared" ref="Q18:V18" si="3">Q19+Q20+Q21+Q22+Q23+Q24+Q25+Q38+Q26+Q27+Q28+Q29+Q30+Q31+Q32+Q33+Q34+Q35+Q36+Q37</f>
        <v>27</v>
      </c>
      <c r="R18" s="228">
        <f t="shared" si="3"/>
        <v>21</v>
      </c>
      <c r="S18" s="228">
        <v>7</v>
      </c>
      <c r="T18" s="228">
        <v>22</v>
      </c>
      <c r="U18" s="228">
        <f t="shared" si="3"/>
        <v>37</v>
      </c>
      <c r="V18" s="228">
        <f t="shared" si="3"/>
        <v>34</v>
      </c>
    </row>
    <row r="19" spans="1:22" ht="63.75" customHeight="1">
      <c r="A19" s="282" t="s">
        <v>43</v>
      </c>
      <c r="B19" s="283" t="s">
        <v>251</v>
      </c>
      <c r="C19" s="288" t="s">
        <v>37</v>
      </c>
      <c r="D19" s="206"/>
      <c r="E19" s="204">
        <v>101</v>
      </c>
      <c r="F19" s="315">
        <v>10</v>
      </c>
      <c r="G19" s="204">
        <v>91</v>
      </c>
      <c r="H19" s="204">
        <v>1</v>
      </c>
      <c r="I19" s="208">
        <v>101</v>
      </c>
      <c r="J19" s="209"/>
      <c r="K19" s="209"/>
      <c r="L19" s="204"/>
      <c r="M19" s="204"/>
      <c r="N19" s="204"/>
      <c r="O19" s="204"/>
      <c r="P19" s="211"/>
      <c r="Q19" s="204"/>
      <c r="R19" s="204"/>
      <c r="S19" s="204"/>
      <c r="T19" s="204"/>
      <c r="U19" s="264">
        <v>5</v>
      </c>
      <c r="V19" s="264">
        <v>5</v>
      </c>
    </row>
    <row r="20" spans="1:22" ht="34.5" customHeight="1">
      <c r="A20" s="205" t="s">
        <v>44</v>
      </c>
      <c r="B20" s="278" t="s">
        <v>252</v>
      </c>
      <c r="C20" s="288" t="s">
        <v>37</v>
      </c>
      <c r="D20" s="206"/>
      <c r="E20" s="204">
        <v>80</v>
      </c>
      <c r="F20" s="315">
        <v>10</v>
      </c>
      <c r="G20" s="204">
        <v>70</v>
      </c>
      <c r="H20" s="204">
        <v>4</v>
      </c>
      <c r="I20" s="208">
        <v>80</v>
      </c>
      <c r="J20" s="209"/>
      <c r="K20" s="209"/>
      <c r="L20" s="204"/>
      <c r="M20" s="204"/>
      <c r="N20" s="204"/>
      <c r="O20" s="204"/>
      <c r="P20" s="211"/>
      <c r="Q20" s="204"/>
      <c r="R20" s="204"/>
      <c r="S20" s="204"/>
      <c r="T20" s="204"/>
      <c r="U20" s="264">
        <v>5</v>
      </c>
      <c r="V20" s="264">
        <v>5</v>
      </c>
    </row>
    <row r="21" spans="1:22" ht="63.75" customHeight="1">
      <c r="A21" s="205" t="s">
        <v>45</v>
      </c>
      <c r="B21" s="283" t="s">
        <v>182</v>
      </c>
      <c r="C21" s="288" t="s">
        <v>37</v>
      </c>
      <c r="D21" s="206"/>
      <c r="E21" s="204">
        <v>64</v>
      </c>
      <c r="F21" s="315">
        <v>10</v>
      </c>
      <c r="G21" s="204">
        <v>54</v>
      </c>
      <c r="H21" s="204">
        <v>6</v>
      </c>
      <c r="I21" s="208">
        <v>64</v>
      </c>
      <c r="J21" s="209"/>
      <c r="K21" s="209"/>
      <c r="L21" s="204"/>
      <c r="M21" s="204"/>
      <c r="N21" s="204"/>
      <c r="O21" s="204"/>
      <c r="P21" s="204"/>
      <c r="Q21" s="204"/>
      <c r="R21" s="204"/>
      <c r="S21" s="204"/>
      <c r="T21" s="309">
        <v>7</v>
      </c>
      <c r="U21" s="264">
        <v>3</v>
      </c>
      <c r="V21" s="264"/>
    </row>
    <row r="22" spans="1:22" ht="61.5" customHeight="1">
      <c r="A22" s="205" t="s">
        <v>128</v>
      </c>
      <c r="B22" s="283" t="s">
        <v>348</v>
      </c>
      <c r="C22" s="288" t="s">
        <v>37</v>
      </c>
      <c r="D22" s="206"/>
      <c r="E22" s="204">
        <v>112</v>
      </c>
      <c r="F22" s="315">
        <v>10</v>
      </c>
      <c r="G22" s="204">
        <v>102</v>
      </c>
      <c r="H22" s="204">
        <v>10</v>
      </c>
      <c r="I22" s="208">
        <v>112</v>
      </c>
      <c r="J22" s="209"/>
      <c r="K22" s="209"/>
      <c r="L22" s="204"/>
      <c r="M22" s="204"/>
      <c r="N22" s="204"/>
      <c r="O22" s="204"/>
      <c r="P22" s="204"/>
      <c r="Q22" s="204"/>
      <c r="R22" s="204"/>
      <c r="S22" s="204"/>
      <c r="T22" s="204"/>
      <c r="U22" s="310">
        <v>5</v>
      </c>
      <c r="V22" s="264">
        <v>5</v>
      </c>
    </row>
    <row r="23" spans="1:22" ht="63.75" customHeight="1">
      <c r="A23" s="224" t="s">
        <v>129</v>
      </c>
      <c r="B23" s="285" t="s">
        <v>253</v>
      </c>
      <c r="C23" s="288" t="s">
        <v>37</v>
      </c>
      <c r="D23" s="206"/>
      <c r="E23" s="204">
        <v>51</v>
      </c>
      <c r="F23" s="315">
        <v>10</v>
      </c>
      <c r="G23" s="204">
        <v>41</v>
      </c>
      <c r="H23" s="204">
        <v>3</v>
      </c>
      <c r="I23" s="208">
        <v>51</v>
      </c>
      <c r="J23" s="209"/>
      <c r="K23" s="209"/>
      <c r="L23" s="204"/>
      <c r="M23" s="204"/>
      <c r="N23" s="204"/>
      <c r="O23" s="204"/>
      <c r="P23" s="204"/>
      <c r="Q23" s="211"/>
      <c r="R23" s="204"/>
      <c r="S23" s="204"/>
      <c r="T23" s="204">
        <v>10</v>
      </c>
      <c r="U23" s="264"/>
      <c r="V23" s="264"/>
    </row>
    <row r="24" spans="1:22" ht="25.5">
      <c r="A24" s="224" t="s">
        <v>46</v>
      </c>
      <c r="B24" s="283" t="s">
        <v>254</v>
      </c>
      <c r="C24" s="288" t="s">
        <v>37</v>
      </c>
      <c r="D24" s="206"/>
      <c r="E24" s="204">
        <v>124</v>
      </c>
      <c r="F24" s="315">
        <v>24</v>
      </c>
      <c r="G24" s="204">
        <v>100</v>
      </c>
      <c r="H24" s="204"/>
      <c r="I24" s="208">
        <v>124</v>
      </c>
      <c r="J24" s="209"/>
      <c r="K24" s="209"/>
      <c r="L24" s="204"/>
      <c r="M24" s="204"/>
      <c r="N24" s="204"/>
      <c r="O24" s="204"/>
      <c r="P24" s="204">
        <v>12</v>
      </c>
      <c r="Q24" s="204">
        <v>12</v>
      </c>
      <c r="R24" s="204"/>
      <c r="S24" s="204"/>
      <c r="T24" s="211"/>
      <c r="U24" s="264"/>
      <c r="V24" s="264"/>
    </row>
    <row r="25" spans="1:22" ht="42" customHeight="1">
      <c r="A25" s="224" t="s">
        <v>349</v>
      </c>
      <c r="B25" s="278" t="s">
        <v>255</v>
      </c>
      <c r="C25" s="288" t="s">
        <v>37</v>
      </c>
      <c r="D25" s="206"/>
      <c r="E25" s="204">
        <v>42</v>
      </c>
      <c r="F25" s="315">
        <v>10</v>
      </c>
      <c r="G25" s="204">
        <v>32</v>
      </c>
      <c r="H25" s="204">
        <v>6</v>
      </c>
      <c r="I25" s="208">
        <v>42</v>
      </c>
      <c r="J25" s="209"/>
      <c r="K25" s="209"/>
      <c r="L25" s="204"/>
      <c r="M25" s="204"/>
      <c r="N25" s="204"/>
      <c r="O25" s="204"/>
      <c r="P25" s="204"/>
      <c r="Q25" s="204"/>
      <c r="R25" s="204"/>
      <c r="S25" s="204"/>
      <c r="T25" s="204"/>
      <c r="U25" s="212">
        <v>5</v>
      </c>
      <c r="V25" s="232">
        <v>5</v>
      </c>
    </row>
    <row r="26" spans="1:22" ht="29.25" customHeight="1">
      <c r="A26" s="224" t="s">
        <v>309</v>
      </c>
      <c r="B26" s="311" t="s">
        <v>10</v>
      </c>
      <c r="C26" s="288" t="s">
        <v>37</v>
      </c>
      <c r="D26" s="233" t="s">
        <v>30</v>
      </c>
      <c r="E26" s="204">
        <v>68</v>
      </c>
      <c r="F26" s="315">
        <v>6</v>
      </c>
      <c r="G26" s="204">
        <v>73</v>
      </c>
      <c r="H26" s="204"/>
      <c r="I26" s="208">
        <v>68</v>
      </c>
      <c r="J26" s="209"/>
      <c r="K26" s="209"/>
      <c r="L26" s="204"/>
      <c r="M26" s="312"/>
      <c r="N26" s="312"/>
      <c r="O26" s="204"/>
      <c r="P26" s="204"/>
      <c r="Q26" s="204">
        <v>3</v>
      </c>
      <c r="R26" s="204">
        <v>3</v>
      </c>
      <c r="S26" s="204"/>
      <c r="T26" s="204"/>
      <c r="U26" s="212"/>
      <c r="V26" s="232"/>
    </row>
    <row r="27" spans="1:22" ht="29.25" customHeight="1">
      <c r="A27" s="224" t="s">
        <v>350</v>
      </c>
      <c r="B27" s="286" t="s">
        <v>186</v>
      </c>
      <c r="C27" s="288" t="s">
        <v>37</v>
      </c>
      <c r="D27" s="206"/>
      <c r="E27" s="204">
        <v>51</v>
      </c>
      <c r="F27" s="315">
        <v>10</v>
      </c>
      <c r="G27" s="204">
        <v>41</v>
      </c>
      <c r="H27" s="308">
        <v>7</v>
      </c>
      <c r="I27" s="208">
        <v>51</v>
      </c>
      <c r="J27" s="209"/>
      <c r="K27" s="209"/>
      <c r="L27" s="204"/>
      <c r="M27" s="204"/>
      <c r="N27" s="204"/>
      <c r="O27" s="204"/>
      <c r="P27" s="204" t="s">
        <v>371</v>
      </c>
      <c r="Q27" s="204">
        <v>5</v>
      </c>
      <c r="R27" s="204">
        <v>5</v>
      </c>
      <c r="S27" s="204"/>
      <c r="T27" s="204"/>
      <c r="U27" s="212"/>
      <c r="V27" s="232"/>
    </row>
    <row r="28" spans="1:22" ht="36.75" customHeight="1">
      <c r="A28" s="224" t="s">
        <v>351</v>
      </c>
      <c r="B28" s="284" t="s">
        <v>266</v>
      </c>
      <c r="C28" s="288" t="s">
        <v>37</v>
      </c>
      <c r="D28" s="206"/>
      <c r="E28" s="204">
        <v>51</v>
      </c>
      <c r="F28" s="315">
        <v>10</v>
      </c>
      <c r="G28" s="204">
        <v>41</v>
      </c>
      <c r="H28" s="308">
        <v>7</v>
      </c>
      <c r="I28" s="208">
        <v>51</v>
      </c>
      <c r="J28" s="209"/>
      <c r="K28" s="209"/>
      <c r="L28" s="204"/>
      <c r="M28" s="204"/>
      <c r="N28" s="204"/>
      <c r="O28" s="204"/>
      <c r="P28" s="204"/>
      <c r="Q28" s="204">
        <v>5</v>
      </c>
      <c r="R28" s="204">
        <v>5</v>
      </c>
      <c r="S28" s="204"/>
      <c r="T28" s="204"/>
      <c r="U28" s="212"/>
      <c r="V28" s="232"/>
    </row>
    <row r="29" spans="1:22" ht="36.75" customHeight="1">
      <c r="A29" s="205" t="s">
        <v>352</v>
      </c>
      <c r="B29" s="284" t="s">
        <v>267</v>
      </c>
      <c r="C29" s="288" t="s">
        <v>37</v>
      </c>
      <c r="D29" s="206"/>
      <c r="E29" s="204">
        <v>46</v>
      </c>
      <c r="F29" s="315">
        <v>10</v>
      </c>
      <c r="G29" s="204">
        <v>36</v>
      </c>
      <c r="H29" s="308">
        <v>6</v>
      </c>
      <c r="I29" s="208">
        <v>46</v>
      </c>
      <c r="J29" s="209"/>
      <c r="K29" s="209"/>
      <c r="L29" s="204"/>
      <c r="M29" s="204"/>
      <c r="N29" s="204"/>
      <c r="O29" s="204"/>
      <c r="P29" s="204">
        <v>8</v>
      </c>
      <c r="Q29" s="204">
        <v>2</v>
      </c>
      <c r="R29" s="204"/>
      <c r="S29" s="204"/>
      <c r="T29" s="204"/>
      <c r="U29" s="212"/>
      <c r="V29" s="232"/>
    </row>
    <row r="30" spans="1:22" ht="42.75" customHeight="1">
      <c r="A30" s="205" t="s">
        <v>353</v>
      </c>
      <c r="B30" s="284" t="s">
        <v>268</v>
      </c>
      <c r="C30" s="288" t="s">
        <v>37</v>
      </c>
      <c r="D30" s="206"/>
      <c r="E30" s="204">
        <v>78</v>
      </c>
      <c r="F30" s="315">
        <v>10</v>
      </c>
      <c r="G30" s="204">
        <v>68</v>
      </c>
      <c r="H30" s="308">
        <v>11</v>
      </c>
      <c r="I30" s="208">
        <v>78</v>
      </c>
      <c r="J30" s="209"/>
      <c r="K30" s="209"/>
      <c r="L30" s="204"/>
      <c r="M30" s="204"/>
      <c r="N30" s="204"/>
      <c r="O30" s="204"/>
      <c r="P30" s="204"/>
      <c r="Q30" s="204"/>
      <c r="R30" s="204"/>
      <c r="S30" s="204">
        <v>5</v>
      </c>
      <c r="T30" s="204">
        <v>5</v>
      </c>
      <c r="U30" s="212"/>
      <c r="V30" s="232"/>
    </row>
    <row r="31" spans="1:22" ht="40.5" customHeight="1">
      <c r="A31" s="205" t="s">
        <v>354</v>
      </c>
      <c r="B31" s="284" t="s">
        <v>269</v>
      </c>
      <c r="C31" s="288" t="s">
        <v>37</v>
      </c>
      <c r="D31" s="206"/>
      <c r="E31" s="204">
        <v>51</v>
      </c>
      <c r="F31" s="315">
        <v>10</v>
      </c>
      <c r="G31" s="204">
        <v>41</v>
      </c>
      <c r="H31" s="308">
        <v>7</v>
      </c>
      <c r="I31" s="208">
        <v>51</v>
      </c>
      <c r="J31" s="209"/>
      <c r="K31" s="209"/>
      <c r="L31" s="204"/>
      <c r="M31" s="204"/>
      <c r="N31" s="204"/>
      <c r="O31" s="204"/>
      <c r="P31" s="204"/>
      <c r="Q31" s="204"/>
      <c r="R31" s="204">
        <v>8</v>
      </c>
      <c r="S31" s="204">
        <v>2</v>
      </c>
      <c r="T31" s="204"/>
      <c r="U31" s="212"/>
      <c r="V31" s="232"/>
    </row>
    <row r="32" spans="1:22" ht="29.25" customHeight="1">
      <c r="A32" s="205" t="s">
        <v>355</v>
      </c>
      <c r="B32" s="284" t="s">
        <v>270</v>
      </c>
      <c r="C32" s="288" t="s">
        <v>37</v>
      </c>
      <c r="D32" s="206"/>
      <c r="E32" s="204">
        <v>44</v>
      </c>
      <c r="F32" s="315">
        <v>10</v>
      </c>
      <c r="G32" s="204">
        <v>32</v>
      </c>
      <c r="H32" s="308">
        <v>6</v>
      </c>
      <c r="I32" s="208">
        <v>44</v>
      </c>
      <c r="J32" s="209"/>
      <c r="K32" s="209"/>
      <c r="L32" s="204"/>
      <c r="M32" s="204"/>
      <c r="N32" s="204"/>
      <c r="O32" s="204">
        <v>5</v>
      </c>
      <c r="P32" s="204">
        <v>5</v>
      </c>
      <c r="Q32" s="204"/>
      <c r="R32" s="204"/>
      <c r="S32" s="204"/>
      <c r="T32" s="204" t="s">
        <v>371</v>
      </c>
      <c r="U32" s="212"/>
      <c r="V32" s="232"/>
    </row>
    <row r="33" spans="1:22" ht="29.25" customHeight="1">
      <c r="A33" s="205" t="s">
        <v>356</v>
      </c>
      <c r="B33" s="284" t="s">
        <v>271</v>
      </c>
      <c r="C33" s="288" t="s">
        <v>37</v>
      </c>
      <c r="D33" s="206"/>
      <c r="E33" s="204">
        <v>45</v>
      </c>
      <c r="F33" s="315">
        <v>5</v>
      </c>
      <c r="G33" s="204">
        <v>40</v>
      </c>
      <c r="H33" s="308">
        <v>6</v>
      </c>
      <c r="I33" s="208">
        <v>45</v>
      </c>
      <c r="J33" s="209"/>
      <c r="K33" s="209"/>
      <c r="L33" s="204"/>
      <c r="M33" s="204"/>
      <c r="N33" s="204"/>
      <c r="O33" s="204"/>
      <c r="P33" s="204"/>
      <c r="Q33" s="204"/>
      <c r="R33" s="204"/>
      <c r="S33" s="204"/>
      <c r="T33" s="204">
        <v>5</v>
      </c>
      <c r="U33" s="212"/>
      <c r="V33" s="232"/>
    </row>
    <row r="34" spans="1:22" ht="29.25" customHeight="1">
      <c r="A34" s="205" t="s">
        <v>357</v>
      </c>
      <c r="B34" s="284" t="s">
        <v>272</v>
      </c>
      <c r="C34" s="288" t="s">
        <v>37</v>
      </c>
      <c r="D34" s="206"/>
      <c r="E34" s="204">
        <v>39</v>
      </c>
      <c r="F34" s="315">
        <v>5</v>
      </c>
      <c r="G34" s="204">
        <v>34</v>
      </c>
      <c r="H34" s="308">
        <v>5</v>
      </c>
      <c r="I34" s="208">
        <v>39</v>
      </c>
      <c r="J34" s="209"/>
      <c r="K34" s="209"/>
      <c r="L34" s="204"/>
      <c r="M34" s="204"/>
      <c r="N34" s="204"/>
      <c r="O34" s="204">
        <v>5</v>
      </c>
      <c r="P34" s="204"/>
      <c r="Q34" s="204"/>
      <c r="R34" s="204"/>
      <c r="S34" s="204" t="s">
        <v>371</v>
      </c>
      <c r="T34" s="204"/>
      <c r="U34" s="212"/>
      <c r="V34" s="232"/>
    </row>
    <row r="35" spans="1:22" ht="29.25" customHeight="1">
      <c r="A35" s="205" t="s">
        <v>358</v>
      </c>
      <c r="B35" s="284" t="s">
        <v>273</v>
      </c>
      <c r="C35" s="288" t="s">
        <v>37</v>
      </c>
      <c r="D35" s="206"/>
      <c r="E35" s="204">
        <v>46</v>
      </c>
      <c r="F35" s="315">
        <v>5</v>
      </c>
      <c r="G35" s="204">
        <v>41</v>
      </c>
      <c r="H35" s="308">
        <v>6</v>
      </c>
      <c r="I35" s="208">
        <v>46</v>
      </c>
      <c r="J35" s="209"/>
      <c r="K35" s="209"/>
      <c r="L35" s="204"/>
      <c r="M35" s="204"/>
      <c r="N35" s="204"/>
      <c r="O35" s="204"/>
      <c r="P35" s="204"/>
      <c r="Q35" s="204"/>
      <c r="R35" s="204"/>
      <c r="S35" s="204"/>
      <c r="T35" s="204"/>
      <c r="U35" s="212">
        <v>2</v>
      </c>
      <c r="V35" s="232">
        <v>3</v>
      </c>
    </row>
    <row r="36" spans="1:22" ht="29.25" customHeight="1">
      <c r="A36" s="205" t="s">
        <v>359</v>
      </c>
      <c r="B36" s="284" t="s">
        <v>274</v>
      </c>
      <c r="C36" s="288" t="s">
        <v>37</v>
      </c>
      <c r="D36" s="206"/>
      <c r="E36" s="204">
        <v>121</v>
      </c>
      <c r="F36" s="315">
        <v>15</v>
      </c>
      <c r="G36" s="204">
        <v>106</v>
      </c>
      <c r="H36" s="308">
        <v>18</v>
      </c>
      <c r="I36" s="208">
        <v>121</v>
      </c>
      <c r="J36" s="209"/>
      <c r="K36" s="209"/>
      <c r="L36" s="204"/>
      <c r="M36" s="204"/>
      <c r="N36" s="204"/>
      <c r="O36" s="204"/>
      <c r="P36" s="204"/>
      <c r="Q36" s="204"/>
      <c r="R36" s="204"/>
      <c r="S36" s="204"/>
      <c r="T36" s="204">
        <v>2</v>
      </c>
      <c r="U36" s="212">
        <v>5</v>
      </c>
      <c r="V36" s="232">
        <v>8</v>
      </c>
    </row>
    <row r="37" spans="1:22" ht="29.25" customHeight="1">
      <c r="A37" s="205" t="s">
        <v>360</v>
      </c>
      <c r="B37" s="284" t="s">
        <v>275</v>
      </c>
      <c r="C37" s="288" t="s">
        <v>37</v>
      </c>
      <c r="D37" s="206"/>
      <c r="E37" s="204">
        <v>37</v>
      </c>
      <c r="F37" s="315">
        <v>5</v>
      </c>
      <c r="G37" s="204">
        <v>32</v>
      </c>
      <c r="H37" s="308">
        <v>4</v>
      </c>
      <c r="I37" s="208">
        <v>37</v>
      </c>
      <c r="J37" s="209"/>
      <c r="K37" s="209"/>
      <c r="L37" s="204"/>
      <c r="M37" s="204"/>
      <c r="N37" s="204"/>
      <c r="O37" s="204"/>
      <c r="P37" s="204"/>
      <c r="Q37" s="204"/>
      <c r="R37" s="204"/>
      <c r="S37" s="204"/>
      <c r="T37" s="204"/>
      <c r="U37" s="212">
        <v>2</v>
      </c>
      <c r="V37" s="232">
        <v>3</v>
      </c>
    </row>
    <row r="38" spans="1:22" ht="24.75" customHeight="1">
      <c r="A38" s="205" t="s">
        <v>361</v>
      </c>
      <c r="B38" s="287" t="s">
        <v>276</v>
      </c>
      <c r="C38" s="288" t="s">
        <v>37</v>
      </c>
      <c r="D38" s="207"/>
      <c r="E38" s="204">
        <v>51</v>
      </c>
      <c r="F38" s="315">
        <v>5</v>
      </c>
      <c r="G38" s="204">
        <v>46</v>
      </c>
      <c r="H38" s="308">
        <v>7</v>
      </c>
      <c r="I38" s="208">
        <v>51</v>
      </c>
      <c r="J38" s="209"/>
      <c r="K38" s="209"/>
      <c r="L38" s="204"/>
      <c r="M38" s="204"/>
      <c r="N38" s="204"/>
      <c r="O38" s="204"/>
      <c r="P38" s="204"/>
      <c r="Q38" s="204"/>
      <c r="R38" s="210"/>
      <c r="S38" s="204"/>
      <c r="T38" s="204"/>
      <c r="U38" s="264">
        <v>5</v>
      </c>
      <c r="V38" s="264"/>
    </row>
    <row r="39" spans="1:22" ht="35.25" customHeight="1">
      <c r="A39" s="229" t="s">
        <v>6</v>
      </c>
      <c r="B39" s="230" t="s">
        <v>235</v>
      </c>
      <c r="C39" s="229"/>
      <c r="D39" s="305" t="s">
        <v>367</v>
      </c>
      <c r="E39" s="229">
        <f>E40+E45+E50+E55+E60</f>
        <v>2154</v>
      </c>
      <c r="F39" s="316">
        <f>SUM(F40:F63)</f>
        <v>395</v>
      </c>
      <c r="G39" s="229">
        <f>SUM(G40:G63)</f>
        <v>980</v>
      </c>
      <c r="H39" s="229">
        <f t="shared" ref="H39:V39" si="4">H40+H45+H50+H55+H60</f>
        <v>0</v>
      </c>
      <c r="I39" s="229">
        <f t="shared" si="4"/>
        <v>1974</v>
      </c>
      <c r="J39" s="229">
        <f t="shared" si="4"/>
        <v>0</v>
      </c>
      <c r="K39" s="229">
        <f t="shared" si="4"/>
        <v>0</v>
      </c>
      <c r="L39" s="229">
        <f t="shared" si="4"/>
        <v>0</v>
      </c>
      <c r="M39" s="229">
        <f t="shared" si="4"/>
        <v>85</v>
      </c>
      <c r="N39" s="229">
        <f t="shared" si="4"/>
        <v>95</v>
      </c>
      <c r="O39" s="229">
        <f t="shared" si="4"/>
        <v>45</v>
      </c>
      <c r="P39" s="229">
        <f t="shared" si="4"/>
        <v>154</v>
      </c>
      <c r="Q39" s="229">
        <f t="shared" si="4"/>
        <v>30</v>
      </c>
      <c r="R39" s="229">
        <f t="shared" si="4"/>
        <v>208</v>
      </c>
      <c r="S39" s="229">
        <f t="shared" si="4"/>
        <v>148</v>
      </c>
      <c r="T39" s="229">
        <f t="shared" si="4"/>
        <v>292</v>
      </c>
      <c r="U39" s="229">
        <f t="shared" si="4"/>
        <v>35</v>
      </c>
      <c r="V39" s="229">
        <f t="shared" si="4"/>
        <v>364</v>
      </c>
    </row>
    <row r="40" spans="1:22" ht="55.5" customHeight="1">
      <c r="A40" s="290" t="s">
        <v>11</v>
      </c>
      <c r="B40" s="292" t="s">
        <v>256</v>
      </c>
      <c r="C40" s="214"/>
      <c r="D40" s="239" t="s">
        <v>30</v>
      </c>
      <c r="E40" s="213">
        <f>E41+E42+E43+E44</f>
        <v>404</v>
      </c>
      <c r="F40" s="316"/>
      <c r="G40" s="213"/>
      <c r="H40" s="213">
        <f t="shared" ref="H40:V40" si="5">H41+H42+H43+H44</f>
        <v>0</v>
      </c>
      <c r="I40" s="213">
        <f t="shared" si="5"/>
        <v>368</v>
      </c>
      <c r="J40" s="213">
        <f t="shared" si="5"/>
        <v>0</v>
      </c>
      <c r="K40" s="213">
        <f t="shared" si="5"/>
        <v>0</v>
      </c>
      <c r="L40" s="213">
        <f t="shared" si="5"/>
        <v>0</v>
      </c>
      <c r="M40" s="213">
        <f t="shared" si="5"/>
        <v>17</v>
      </c>
      <c r="N40" s="213">
        <f t="shared" si="5"/>
        <v>19</v>
      </c>
      <c r="O40" s="213">
        <f t="shared" si="5"/>
        <v>0</v>
      </c>
      <c r="P40" s="213">
        <f t="shared" si="5"/>
        <v>0</v>
      </c>
      <c r="Q40" s="213">
        <f t="shared" si="5"/>
        <v>20</v>
      </c>
      <c r="R40" s="213">
        <f t="shared" si="5"/>
        <v>167</v>
      </c>
      <c r="S40" s="213">
        <f t="shared" si="5"/>
        <v>12</v>
      </c>
      <c r="T40" s="213">
        <f t="shared" si="5"/>
        <v>0</v>
      </c>
      <c r="U40" s="213">
        <f t="shared" si="5"/>
        <v>0</v>
      </c>
      <c r="V40" s="213">
        <f t="shared" si="5"/>
        <v>0</v>
      </c>
    </row>
    <row r="41" spans="1:22" ht="54" customHeight="1">
      <c r="A41" s="224" t="s">
        <v>364</v>
      </c>
      <c r="B41" s="293" t="s">
        <v>256</v>
      </c>
      <c r="C41" s="206"/>
      <c r="D41" s="206"/>
      <c r="E41" s="204">
        <v>204</v>
      </c>
      <c r="F41" s="315">
        <v>45</v>
      </c>
      <c r="G41" s="204">
        <v>159</v>
      </c>
      <c r="H41" s="204"/>
      <c r="I41" s="208">
        <v>173</v>
      </c>
      <c r="J41" s="209"/>
      <c r="K41" s="209"/>
      <c r="L41" s="204"/>
      <c r="M41" s="231">
        <v>12</v>
      </c>
      <c r="N41" s="231">
        <v>19</v>
      </c>
      <c r="O41" s="204"/>
      <c r="P41" s="204"/>
      <c r="Q41" s="204">
        <v>20</v>
      </c>
      <c r="R41" s="204">
        <v>13</v>
      </c>
      <c r="S41" s="204">
        <v>12</v>
      </c>
      <c r="T41" s="204"/>
      <c r="U41" s="264"/>
      <c r="V41" s="264"/>
    </row>
    <row r="42" spans="1:22" ht="79.5" customHeight="1">
      <c r="A42" s="205" t="s">
        <v>236</v>
      </c>
      <c r="B42" s="294" t="s">
        <v>257</v>
      </c>
      <c r="C42" s="215"/>
      <c r="D42" s="206"/>
      <c r="E42" s="204">
        <v>56</v>
      </c>
      <c r="F42" s="315">
        <v>10</v>
      </c>
      <c r="G42" s="204">
        <v>46</v>
      </c>
      <c r="H42" s="204"/>
      <c r="I42" s="208">
        <v>51</v>
      </c>
      <c r="J42" s="209"/>
      <c r="K42" s="209"/>
      <c r="L42" s="204"/>
      <c r="M42" s="231">
        <v>5</v>
      </c>
      <c r="N42" s="204"/>
      <c r="O42" s="204"/>
      <c r="P42" s="204"/>
      <c r="Q42" s="204"/>
      <c r="R42" s="204">
        <v>10</v>
      </c>
      <c r="S42" s="204"/>
      <c r="T42" s="204"/>
      <c r="U42" s="264"/>
      <c r="V42" s="264"/>
    </row>
    <row r="43" spans="1:22" ht="18.75">
      <c r="A43" s="205" t="s">
        <v>14</v>
      </c>
      <c r="B43" s="269" t="s">
        <v>23</v>
      </c>
      <c r="C43" s="206"/>
      <c r="D43" s="206"/>
      <c r="E43" s="204">
        <f>I43+M43+N43</f>
        <v>72</v>
      </c>
      <c r="F43" s="315"/>
      <c r="G43" s="204"/>
      <c r="H43" s="204"/>
      <c r="I43" s="208">
        <f>O43+P43+Q43+R43+S43+T43+U43+V43</f>
        <v>72</v>
      </c>
      <c r="J43" s="204"/>
      <c r="K43" s="204"/>
      <c r="L43" s="204"/>
      <c r="M43" s="204"/>
      <c r="N43" s="204"/>
      <c r="O43" s="204"/>
      <c r="P43" s="204"/>
      <c r="Q43" s="204"/>
      <c r="R43" s="204">
        <v>72</v>
      </c>
      <c r="S43" s="204"/>
      <c r="T43" s="204"/>
      <c r="U43" s="264"/>
      <c r="V43" s="264"/>
    </row>
    <row r="44" spans="1:22" ht="25.5">
      <c r="A44" s="205" t="s">
        <v>15</v>
      </c>
      <c r="B44" s="270" t="s">
        <v>16</v>
      </c>
      <c r="C44" s="206"/>
      <c r="D44" s="206"/>
      <c r="E44" s="204">
        <f>I44+M44+N44</f>
        <v>72</v>
      </c>
      <c r="F44" s="315"/>
      <c r="G44" s="204"/>
      <c r="H44" s="204"/>
      <c r="I44" s="208">
        <f>O44+P44+Q44+R44+S44+T44+U44+V44</f>
        <v>72</v>
      </c>
      <c r="J44" s="204"/>
      <c r="K44" s="204"/>
      <c r="L44" s="204"/>
      <c r="M44" s="204"/>
      <c r="N44" s="204"/>
      <c r="O44" s="204"/>
      <c r="P44" s="210"/>
      <c r="Q44" s="204"/>
      <c r="R44" s="204">
        <v>72</v>
      </c>
      <c r="S44" s="204"/>
      <c r="T44" s="204"/>
      <c r="U44" s="264"/>
      <c r="V44" s="264"/>
    </row>
    <row r="45" spans="1:22" ht="64.5" customHeight="1">
      <c r="A45" s="291" t="s">
        <v>12</v>
      </c>
      <c r="B45" s="295" t="s">
        <v>258</v>
      </c>
      <c r="C45" s="216"/>
      <c r="D45" s="239" t="s">
        <v>30</v>
      </c>
      <c r="E45" s="213">
        <f>E46+E47+E48+E49</f>
        <v>461</v>
      </c>
      <c r="F45" s="315"/>
      <c r="G45" s="213"/>
      <c r="H45" s="213">
        <f t="shared" ref="H45:V45" si="6">H46+H47+H48+H49</f>
        <v>0</v>
      </c>
      <c r="I45" s="213">
        <f t="shared" si="6"/>
        <v>425</v>
      </c>
      <c r="J45" s="213">
        <f t="shared" si="6"/>
        <v>0</v>
      </c>
      <c r="K45" s="213">
        <f t="shared" si="6"/>
        <v>0</v>
      </c>
      <c r="L45" s="213">
        <f t="shared" si="6"/>
        <v>0</v>
      </c>
      <c r="M45" s="213">
        <f t="shared" si="6"/>
        <v>17</v>
      </c>
      <c r="N45" s="213">
        <f t="shared" si="6"/>
        <v>19</v>
      </c>
      <c r="O45" s="213">
        <f t="shared" si="6"/>
        <v>0</v>
      </c>
      <c r="P45" s="213">
        <f t="shared" si="6"/>
        <v>0</v>
      </c>
      <c r="Q45" s="213">
        <f t="shared" si="6"/>
        <v>0</v>
      </c>
      <c r="R45" s="213">
        <f t="shared" si="6"/>
        <v>0</v>
      </c>
      <c r="S45" s="213">
        <f t="shared" si="6"/>
        <v>35</v>
      </c>
      <c r="T45" s="213">
        <f t="shared" si="6"/>
        <v>215</v>
      </c>
      <c r="U45" s="213">
        <f t="shared" si="6"/>
        <v>0</v>
      </c>
      <c r="V45" s="213">
        <f t="shared" si="6"/>
        <v>0</v>
      </c>
    </row>
    <row r="46" spans="1:22" ht="63.75">
      <c r="A46" s="205" t="s">
        <v>17</v>
      </c>
      <c r="B46" s="294" t="s">
        <v>258</v>
      </c>
      <c r="C46" s="206"/>
      <c r="D46" s="206"/>
      <c r="E46" s="204">
        <v>225</v>
      </c>
      <c r="F46" s="315">
        <v>60</v>
      </c>
      <c r="G46" s="204">
        <v>165</v>
      </c>
      <c r="H46" s="204"/>
      <c r="I46" s="208">
        <v>194</v>
      </c>
      <c r="J46" s="209"/>
      <c r="K46" s="209"/>
      <c r="L46" s="204"/>
      <c r="M46" s="231">
        <v>12</v>
      </c>
      <c r="N46" s="231">
        <v>19</v>
      </c>
      <c r="O46" s="204"/>
      <c r="P46" s="204"/>
      <c r="Q46" s="204"/>
      <c r="R46" s="204"/>
      <c r="S46" s="204">
        <v>30</v>
      </c>
      <c r="T46" s="204">
        <v>30</v>
      </c>
      <c r="U46" s="264"/>
      <c r="V46" s="264"/>
    </row>
    <row r="47" spans="1:22" ht="66.75" customHeight="1">
      <c r="A47" s="205" t="s">
        <v>237</v>
      </c>
      <c r="B47" s="296" t="s">
        <v>259</v>
      </c>
      <c r="C47" s="206"/>
      <c r="D47" s="206"/>
      <c r="E47" s="204">
        <v>56</v>
      </c>
      <c r="F47" s="315">
        <v>10</v>
      </c>
      <c r="G47" s="204">
        <v>46</v>
      </c>
      <c r="H47" s="204"/>
      <c r="I47" s="208">
        <v>51</v>
      </c>
      <c r="J47" s="209"/>
      <c r="K47" s="209"/>
      <c r="L47" s="204"/>
      <c r="M47" s="231">
        <v>5</v>
      </c>
      <c r="N47" s="204"/>
      <c r="O47" s="204"/>
      <c r="P47" s="204"/>
      <c r="Q47" s="204"/>
      <c r="R47" s="204"/>
      <c r="S47" s="204">
        <v>5</v>
      </c>
      <c r="T47" s="204">
        <v>5</v>
      </c>
      <c r="U47" s="212"/>
      <c r="V47" s="264"/>
    </row>
    <row r="48" spans="1:22" ht="15">
      <c r="A48" s="205" t="s">
        <v>18</v>
      </c>
      <c r="B48" s="271" t="s">
        <v>23</v>
      </c>
      <c r="C48" s="206"/>
      <c r="D48" s="206"/>
      <c r="E48" s="204">
        <f>I48+M48+N48</f>
        <v>72</v>
      </c>
      <c r="F48" s="316"/>
      <c r="G48" s="204"/>
      <c r="H48" s="204"/>
      <c r="I48" s="208">
        <f>O48+P48+Q48+R48+S48+T48+U48+V48</f>
        <v>72</v>
      </c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>
        <v>72</v>
      </c>
      <c r="U48" s="212"/>
      <c r="V48" s="264"/>
    </row>
    <row r="49" spans="1:22" ht="25.5">
      <c r="A49" s="205" t="s">
        <v>19</v>
      </c>
      <c r="B49" s="270" t="s">
        <v>16</v>
      </c>
      <c r="C49" s="206"/>
      <c r="D49" s="206"/>
      <c r="E49" s="204">
        <f>I49+M49+N49</f>
        <v>108</v>
      </c>
      <c r="F49" s="316"/>
      <c r="G49" s="204"/>
      <c r="H49" s="204"/>
      <c r="I49" s="208">
        <f>O49+P49+Q49+R49+S49+T49+U49+V49</f>
        <v>108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>
        <v>108</v>
      </c>
      <c r="U49" s="212"/>
      <c r="V49" s="267"/>
    </row>
    <row r="50" spans="1:22" ht="91.5" customHeight="1">
      <c r="A50" s="291" t="s">
        <v>38</v>
      </c>
      <c r="B50" s="295" t="s">
        <v>260</v>
      </c>
      <c r="C50" s="216"/>
      <c r="D50" s="239" t="s">
        <v>30</v>
      </c>
      <c r="E50" s="213">
        <f>E51+E52+E53+E54</f>
        <v>390</v>
      </c>
      <c r="F50" s="316"/>
      <c r="G50" s="213"/>
      <c r="H50" s="213">
        <f t="shared" ref="H50:V50" si="7">H51+H52+H53+H54</f>
        <v>0</v>
      </c>
      <c r="I50" s="213">
        <f t="shared" si="7"/>
        <v>354</v>
      </c>
      <c r="J50" s="213">
        <f t="shared" si="7"/>
        <v>0</v>
      </c>
      <c r="K50" s="213">
        <f t="shared" si="7"/>
        <v>0</v>
      </c>
      <c r="L50" s="213">
        <f t="shared" si="7"/>
        <v>0</v>
      </c>
      <c r="M50" s="213">
        <f t="shared" si="7"/>
        <v>17</v>
      </c>
      <c r="N50" s="213">
        <f t="shared" si="7"/>
        <v>19</v>
      </c>
      <c r="O50" s="213">
        <f t="shared" si="7"/>
        <v>0</v>
      </c>
      <c r="P50" s="213">
        <f t="shared" si="7"/>
        <v>0</v>
      </c>
      <c r="Q50" s="213">
        <f t="shared" si="7"/>
        <v>10</v>
      </c>
      <c r="R50" s="213">
        <f>SUM(R51+R52+R53+R54)</f>
        <v>41</v>
      </c>
      <c r="S50" s="213">
        <f>SUM(S51+S52+S53+S54)</f>
        <v>101</v>
      </c>
      <c r="T50" s="313">
        <v>72</v>
      </c>
      <c r="U50" s="213">
        <f t="shared" si="7"/>
        <v>0</v>
      </c>
      <c r="V50" s="213">
        <f t="shared" si="7"/>
        <v>0</v>
      </c>
    </row>
    <row r="51" spans="1:22" ht="90.75" customHeight="1">
      <c r="A51" s="205" t="s">
        <v>39</v>
      </c>
      <c r="B51" s="294" t="s">
        <v>260</v>
      </c>
      <c r="C51" s="206"/>
      <c r="D51" s="206"/>
      <c r="E51" s="204">
        <v>199</v>
      </c>
      <c r="F51" s="315">
        <v>70</v>
      </c>
      <c r="G51" s="204">
        <v>129</v>
      </c>
      <c r="H51" s="204"/>
      <c r="I51" s="208">
        <v>168</v>
      </c>
      <c r="J51" s="209"/>
      <c r="K51" s="209"/>
      <c r="L51" s="204"/>
      <c r="M51" s="231">
        <v>12</v>
      </c>
      <c r="N51" s="231">
        <v>19</v>
      </c>
      <c r="O51" s="204"/>
      <c r="P51" s="204"/>
      <c r="Q51" s="204">
        <v>10</v>
      </c>
      <c r="R51" s="204">
        <v>36</v>
      </c>
      <c r="S51" s="204">
        <v>24</v>
      </c>
      <c r="T51" s="204" t="s">
        <v>371</v>
      </c>
      <c r="U51" s="264"/>
      <c r="V51" s="264"/>
    </row>
    <row r="52" spans="1:22" ht="90.75" customHeight="1">
      <c r="A52" s="205" t="s">
        <v>238</v>
      </c>
      <c r="B52" s="285" t="s">
        <v>261</v>
      </c>
      <c r="C52" s="206"/>
      <c r="D52" s="206"/>
      <c r="E52" s="204">
        <v>47</v>
      </c>
      <c r="F52" s="315">
        <v>10</v>
      </c>
      <c r="G52" s="204">
        <v>37</v>
      </c>
      <c r="H52" s="204"/>
      <c r="I52" s="208">
        <v>42</v>
      </c>
      <c r="J52" s="209"/>
      <c r="K52" s="209"/>
      <c r="L52" s="204"/>
      <c r="M52" s="231">
        <v>5</v>
      </c>
      <c r="N52" s="204"/>
      <c r="O52" s="204"/>
      <c r="P52" s="204"/>
      <c r="Q52" s="204"/>
      <c r="R52" s="204">
        <v>5</v>
      </c>
      <c r="S52" s="204">
        <v>5</v>
      </c>
      <c r="T52" s="204"/>
      <c r="U52" s="264"/>
      <c r="V52" s="264"/>
    </row>
    <row r="53" spans="1:22" ht="15">
      <c r="A53" s="205" t="s">
        <v>40</v>
      </c>
      <c r="B53" s="269" t="s">
        <v>23</v>
      </c>
      <c r="C53" s="206"/>
      <c r="D53" s="206"/>
      <c r="E53" s="204">
        <f>I53+M53+N53</f>
        <v>72</v>
      </c>
      <c r="F53" s="316"/>
      <c r="G53" s="204"/>
      <c r="H53" s="204"/>
      <c r="I53" s="208">
        <f>O53+P53+Q53+R53+S53+T53+U53+V53</f>
        <v>72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>
        <v>72</v>
      </c>
      <c r="T53" s="204"/>
      <c r="U53" s="264"/>
      <c r="V53" s="264"/>
    </row>
    <row r="54" spans="1:22" ht="25.5">
      <c r="A54" s="205" t="s">
        <v>41</v>
      </c>
      <c r="B54" s="270" t="s">
        <v>16</v>
      </c>
      <c r="C54" s="206"/>
      <c r="D54" s="206"/>
      <c r="E54" s="204">
        <f>I54+M54+N54</f>
        <v>72</v>
      </c>
      <c r="F54" s="316"/>
      <c r="G54" s="204"/>
      <c r="H54" s="204"/>
      <c r="I54" s="208">
        <f>O54+P54+Q54+R54+S54+T54+U54+V54</f>
        <v>72</v>
      </c>
      <c r="J54" s="204"/>
      <c r="K54" s="204"/>
      <c r="L54" s="204"/>
      <c r="M54" s="204"/>
      <c r="N54" s="204"/>
      <c r="O54" s="204"/>
      <c r="P54" s="204"/>
      <c r="Q54" s="204"/>
      <c r="R54" s="210"/>
      <c r="S54" s="210"/>
      <c r="T54" s="204">
        <v>72</v>
      </c>
      <c r="U54" s="264"/>
      <c r="V54" s="264"/>
    </row>
    <row r="55" spans="1:22" ht="81.75" customHeight="1">
      <c r="A55" s="291" t="s">
        <v>165</v>
      </c>
      <c r="B55" s="295" t="s">
        <v>263</v>
      </c>
      <c r="C55" s="216"/>
      <c r="D55" s="239" t="s">
        <v>30</v>
      </c>
      <c r="E55" s="213">
        <f>E56+E57+E58+E59</f>
        <v>598</v>
      </c>
      <c r="F55" s="316"/>
      <c r="G55" s="213"/>
      <c r="H55" s="213">
        <f t="shared" ref="H55:V55" si="8">H56+H57+H58+H59</f>
        <v>0</v>
      </c>
      <c r="I55" s="213">
        <f t="shared" si="8"/>
        <v>562</v>
      </c>
      <c r="J55" s="213">
        <f t="shared" si="8"/>
        <v>0</v>
      </c>
      <c r="K55" s="213">
        <f t="shared" si="8"/>
        <v>0</v>
      </c>
      <c r="L55" s="213">
        <f t="shared" si="8"/>
        <v>0</v>
      </c>
      <c r="M55" s="213">
        <f t="shared" si="8"/>
        <v>17</v>
      </c>
      <c r="N55" s="213">
        <f t="shared" si="8"/>
        <v>19</v>
      </c>
      <c r="O55" s="213">
        <f t="shared" si="8"/>
        <v>0</v>
      </c>
      <c r="P55" s="213">
        <f t="shared" si="8"/>
        <v>0</v>
      </c>
      <c r="Q55" s="213">
        <f t="shared" si="8"/>
        <v>0</v>
      </c>
      <c r="R55" s="213">
        <f t="shared" si="8"/>
        <v>0</v>
      </c>
      <c r="S55" s="213">
        <f t="shared" si="8"/>
        <v>0</v>
      </c>
      <c r="T55" s="213">
        <f t="shared" si="8"/>
        <v>5</v>
      </c>
      <c r="U55" s="213">
        <f t="shared" si="8"/>
        <v>35</v>
      </c>
      <c r="V55" s="213">
        <f t="shared" si="8"/>
        <v>364</v>
      </c>
    </row>
    <row r="56" spans="1:22" ht="91.5" customHeight="1">
      <c r="A56" s="205" t="s">
        <v>178</v>
      </c>
      <c r="B56" s="294" t="s">
        <v>262</v>
      </c>
      <c r="C56" s="206"/>
      <c r="D56" s="206"/>
      <c r="E56" s="204">
        <v>221</v>
      </c>
      <c r="F56" s="315">
        <v>65</v>
      </c>
      <c r="G56" s="204">
        <v>156</v>
      </c>
      <c r="H56" s="204"/>
      <c r="I56" s="208">
        <v>190</v>
      </c>
      <c r="J56" s="209"/>
      <c r="K56" s="209"/>
      <c r="L56" s="204"/>
      <c r="M56" s="231">
        <v>12</v>
      </c>
      <c r="N56" s="231">
        <v>19</v>
      </c>
      <c r="O56" s="204"/>
      <c r="P56" s="204"/>
      <c r="Q56" s="204"/>
      <c r="R56" s="204"/>
      <c r="S56" s="204"/>
      <c r="T56" s="204">
        <v>5</v>
      </c>
      <c r="U56" s="264">
        <v>25</v>
      </c>
      <c r="V56" s="264">
        <v>35</v>
      </c>
    </row>
    <row r="57" spans="1:22" ht="81" customHeight="1">
      <c r="A57" s="205" t="s">
        <v>239</v>
      </c>
      <c r="B57" s="297" t="s">
        <v>264</v>
      </c>
      <c r="C57" s="206"/>
      <c r="D57" s="206"/>
      <c r="E57" s="204">
        <v>53</v>
      </c>
      <c r="F57" s="315">
        <v>15</v>
      </c>
      <c r="G57" s="204">
        <v>38</v>
      </c>
      <c r="H57" s="204"/>
      <c r="I57" s="208">
        <v>48</v>
      </c>
      <c r="J57" s="209"/>
      <c r="K57" s="209"/>
      <c r="L57" s="204"/>
      <c r="M57" s="231">
        <v>5</v>
      </c>
      <c r="N57" s="204"/>
      <c r="O57" s="204"/>
      <c r="P57" s="204"/>
      <c r="Q57" s="204"/>
      <c r="R57" s="204"/>
      <c r="S57" s="204"/>
      <c r="T57" s="204"/>
      <c r="U57" s="264">
        <v>10</v>
      </c>
      <c r="V57" s="264">
        <v>5</v>
      </c>
    </row>
    <row r="58" spans="1:22" ht="18.75">
      <c r="A58" s="205" t="s">
        <v>170</v>
      </c>
      <c r="B58" s="269" t="s">
        <v>23</v>
      </c>
      <c r="C58" s="206"/>
      <c r="D58" s="206"/>
      <c r="E58" s="204">
        <f>I58+M58+N58</f>
        <v>72</v>
      </c>
      <c r="F58" s="315"/>
      <c r="G58" s="204"/>
      <c r="H58" s="204"/>
      <c r="I58" s="208">
        <f>O58+P58+Q58+R58+S58+T58+U58+V58</f>
        <v>72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64"/>
      <c r="V58" s="264">
        <v>72</v>
      </c>
    </row>
    <row r="59" spans="1:22" ht="25.5">
      <c r="A59" s="205" t="s">
        <v>169</v>
      </c>
      <c r="B59" s="270" t="s">
        <v>16</v>
      </c>
      <c r="C59" s="206"/>
      <c r="D59" s="206"/>
      <c r="E59" s="204">
        <f>I59+M59+N59</f>
        <v>252</v>
      </c>
      <c r="F59" s="315"/>
      <c r="G59" s="204"/>
      <c r="H59" s="204"/>
      <c r="I59" s="208">
        <f>O59+P59+Q59+R59+S59+T59+U59+V59</f>
        <v>252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10"/>
      <c r="U59" s="268"/>
      <c r="V59" s="264">
        <v>252</v>
      </c>
    </row>
    <row r="60" spans="1:22" ht="63" customHeight="1">
      <c r="A60" s="291" t="s">
        <v>166</v>
      </c>
      <c r="B60" s="298" t="s">
        <v>365</v>
      </c>
      <c r="C60" s="216"/>
      <c r="D60" s="239" t="s">
        <v>30</v>
      </c>
      <c r="E60" s="213">
        <f>E61+E62+E63</f>
        <v>301</v>
      </c>
      <c r="F60" s="315">
        <f>SUM(F61+F62+F63)</f>
        <v>55</v>
      </c>
      <c r="G60" s="213">
        <f>SUM(G63+G62+G61)</f>
        <v>102</v>
      </c>
      <c r="H60" s="213">
        <f t="shared" ref="H60:V60" si="9">H61+H62+H63</f>
        <v>0</v>
      </c>
      <c r="I60" s="213">
        <f t="shared" si="9"/>
        <v>265</v>
      </c>
      <c r="J60" s="213">
        <f t="shared" si="9"/>
        <v>0</v>
      </c>
      <c r="K60" s="213">
        <f t="shared" si="9"/>
        <v>0</v>
      </c>
      <c r="L60" s="213">
        <f t="shared" si="9"/>
        <v>0</v>
      </c>
      <c r="M60" s="213">
        <f t="shared" si="9"/>
        <v>17</v>
      </c>
      <c r="N60" s="213">
        <f t="shared" si="9"/>
        <v>19</v>
      </c>
      <c r="O60" s="213">
        <f t="shared" si="9"/>
        <v>45</v>
      </c>
      <c r="P60" s="213">
        <f t="shared" si="9"/>
        <v>154</v>
      </c>
      <c r="Q60" s="213">
        <f t="shared" si="9"/>
        <v>0</v>
      </c>
      <c r="R60" s="213">
        <f t="shared" si="9"/>
        <v>0</v>
      </c>
      <c r="S60" s="213">
        <f t="shared" si="9"/>
        <v>0</v>
      </c>
      <c r="T60" s="213">
        <f t="shared" si="9"/>
        <v>0</v>
      </c>
      <c r="U60" s="213">
        <f t="shared" si="9"/>
        <v>0</v>
      </c>
      <c r="V60" s="213">
        <f t="shared" si="9"/>
        <v>0</v>
      </c>
    </row>
    <row r="61" spans="1:22" ht="67.5" customHeight="1">
      <c r="A61" s="205" t="s">
        <v>179</v>
      </c>
      <c r="B61" s="299" t="s">
        <v>366</v>
      </c>
      <c r="C61" s="206"/>
      <c r="D61" s="206"/>
      <c r="E61" s="204">
        <v>157</v>
      </c>
      <c r="F61" s="315">
        <v>55</v>
      </c>
      <c r="G61" s="204">
        <v>102</v>
      </c>
      <c r="H61" s="204"/>
      <c r="I61" s="208">
        <v>121</v>
      </c>
      <c r="J61" s="209"/>
      <c r="K61" s="209"/>
      <c r="L61" s="204"/>
      <c r="M61" s="231">
        <v>17</v>
      </c>
      <c r="N61" s="231">
        <v>19</v>
      </c>
      <c r="O61" s="204">
        <v>45</v>
      </c>
      <c r="P61" s="204">
        <v>10</v>
      </c>
      <c r="Q61" s="204"/>
      <c r="R61" s="204"/>
      <c r="S61" s="204"/>
      <c r="T61" s="204"/>
      <c r="U61" s="212"/>
      <c r="V61" s="264"/>
    </row>
    <row r="62" spans="1:22" ht="15">
      <c r="A62" s="205" t="s">
        <v>167</v>
      </c>
      <c r="B62" s="269" t="s">
        <v>23</v>
      </c>
      <c r="C62" s="206"/>
      <c r="D62" s="206"/>
      <c r="E62" s="204">
        <f>I62+M62+N62</f>
        <v>72</v>
      </c>
      <c r="F62" s="221"/>
      <c r="G62" s="204"/>
      <c r="H62" s="204"/>
      <c r="I62" s="208">
        <f>O62+P62+Q62+R62+S62+T62+U62+V62</f>
        <v>72</v>
      </c>
      <c r="J62" s="204"/>
      <c r="K62" s="204"/>
      <c r="L62" s="204"/>
      <c r="M62" s="204"/>
      <c r="N62" s="204"/>
      <c r="O62" s="204"/>
      <c r="P62" s="204">
        <v>72</v>
      </c>
      <c r="Q62" s="204"/>
      <c r="R62" s="204"/>
      <c r="S62" s="204"/>
      <c r="T62" s="204"/>
      <c r="U62" s="264"/>
      <c r="V62" s="264"/>
    </row>
    <row r="63" spans="1:22" ht="25.5">
      <c r="A63" s="205" t="s">
        <v>168</v>
      </c>
      <c r="B63" s="300" t="s">
        <v>16</v>
      </c>
      <c r="C63" s="206"/>
      <c r="D63" s="206"/>
      <c r="E63" s="204">
        <f>I63+M63+N63</f>
        <v>72</v>
      </c>
      <c r="F63" s="221"/>
      <c r="G63" s="204"/>
      <c r="H63" s="204"/>
      <c r="I63" s="208">
        <f>O63+P63+Q63+R63+S63+T63+U63+V63</f>
        <v>72</v>
      </c>
      <c r="J63" s="204"/>
      <c r="K63" s="204"/>
      <c r="L63" s="204"/>
      <c r="M63" s="204"/>
      <c r="N63" s="204"/>
      <c r="O63" s="204"/>
      <c r="P63" s="204">
        <v>72</v>
      </c>
      <c r="Q63" s="204"/>
      <c r="R63" s="204"/>
      <c r="S63" s="204"/>
      <c r="T63" s="204"/>
      <c r="U63" s="264"/>
      <c r="V63" s="268"/>
    </row>
    <row r="64" spans="1:22" ht="15">
      <c r="A64" s="302"/>
      <c r="B64" s="301" t="s">
        <v>20</v>
      </c>
      <c r="C64" s="306"/>
      <c r="D64" s="306"/>
      <c r="E64" s="217" t="e">
        <f>D65=E63D64=E32=D64=F64=SUM(E10+E16+E18+E39)</f>
        <v>#NAME?</v>
      </c>
      <c r="F64" s="229">
        <f>SUM(F10+F16+F18+F39)</f>
        <v>695</v>
      </c>
      <c r="G64" s="217">
        <f>SUM(G10+G16+G18+G39)</f>
        <v>2603</v>
      </c>
      <c r="H64" s="217">
        <f>SUM(H10+H16+H18+H39)</f>
        <v>120</v>
      </c>
      <c r="I64" s="217">
        <f>SUM(I10+I16+I18+I39)</f>
        <v>3888</v>
      </c>
      <c r="J64" s="217">
        <f>SUM(J18+J39)</f>
        <v>0</v>
      </c>
      <c r="K64" s="217">
        <f>SUM(K39+K18)</f>
        <v>0</v>
      </c>
      <c r="L64" s="217">
        <f>SUM(L39+L18)</f>
        <v>0</v>
      </c>
      <c r="M64" s="217">
        <f>SUM(M39+M18)</f>
        <v>85</v>
      </c>
      <c r="N64" s="217">
        <f>SUM(N39+N18)</f>
        <v>95</v>
      </c>
      <c r="O64" s="217">
        <f>SUM(O39+O18)</f>
        <v>55</v>
      </c>
      <c r="P64" s="217">
        <f t="shared" ref="P64:V64" si="10">SUM(P10+P16+P18+P39)</f>
        <v>204</v>
      </c>
      <c r="Q64" s="217">
        <f t="shared" si="10"/>
        <v>77</v>
      </c>
      <c r="R64" s="217">
        <f t="shared" si="10"/>
        <v>235</v>
      </c>
      <c r="S64" s="217">
        <f t="shared" si="10"/>
        <v>166</v>
      </c>
      <c r="T64" s="217">
        <f t="shared" si="10"/>
        <v>325</v>
      </c>
      <c r="U64" s="217">
        <f t="shared" si="10"/>
        <v>78</v>
      </c>
      <c r="V64" s="217">
        <f t="shared" si="10"/>
        <v>404</v>
      </c>
    </row>
    <row r="65" spans="1:24" ht="32.25" customHeight="1">
      <c r="A65" s="204"/>
      <c r="B65" s="205" t="s">
        <v>222</v>
      </c>
      <c r="C65" s="219"/>
      <c r="D65" s="220"/>
      <c r="E65" s="204"/>
      <c r="F65" s="221"/>
      <c r="G65" s="204"/>
      <c r="H65" s="204"/>
      <c r="I65" s="208">
        <v>180</v>
      </c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64"/>
      <c r="V65" s="264"/>
    </row>
    <row r="66" spans="1:24" ht="28.5" customHeight="1">
      <c r="A66" s="204"/>
      <c r="B66" s="205" t="s">
        <v>240</v>
      </c>
      <c r="C66" s="204"/>
      <c r="D66" s="204"/>
      <c r="E66" s="204"/>
      <c r="F66" s="221"/>
      <c r="G66" s="204"/>
      <c r="H66" s="204"/>
      <c r="I66" s="208">
        <v>72</v>
      </c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64"/>
      <c r="V66" s="264"/>
    </row>
    <row r="67" spans="1:24" ht="28.5" customHeight="1" thickBot="1">
      <c r="A67" s="204"/>
      <c r="B67" s="303" t="s">
        <v>160</v>
      </c>
      <c r="C67" s="204"/>
      <c r="D67" s="204"/>
      <c r="E67" s="204"/>
      <c r="F67" s="204"/>
      <c r="G67" s="204"/>
      <c r="H67" s="204"/>
      <c r="I67" s="208">
        <v>144</v>
      </c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64"/>
      <c r="V67" s="264"/>
    </row>
    <row r="68" spans="1:24" ht="72" customHeight="1">
      <c r="A68" s="304" t="s">
        <v>21</v>
      </c>
      <c r="B68" s="205" t="s">
        <v>241</v>
      </c>
      <c r="C68" s="221"/>
      <c r="D68" s="221"/>
      <c r="E68" s="221"/>
      <c r="F68" s="221"/>
      <c r="G68" s="221"/>
      <c r="H68" s="221"/>
      <c r="I68" s="223">
        <v>216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64"/>
      <c r="V68" s="264"/>
    </row>
    <row r="69" spans="1:24" ht="24" customHeight="1">
      <c r="A69" s="202"/>
      <c r="B69" s="222"/>
      <c r="C69" s="221"/>
      <c r="D69" s="221"/>
      <c r="E69" s="221"/>
      <c r="F69" s="221"/>
      <c r="G69" s="221"/>
      <c r="H69" s="221"/>
      <c r="I69" s="223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64"/>
      <c r="V69" s="264"/>
      <c r="W69" t="s">
        <v>368</v>
      </c>
    </row>
    <row r="70" spans="1:24" ht="31.5">
      <c r="A70" s="449" t="s">
        <v>20</v>
      </c>
      <c r="B70" s="449"/>
      <c r="C70" s="217" t="s">
        <v>242</v>
      </c>
      <c r="D70" s="217" t="s">
        <v>243</v>
      </c>
      <c r="E70" s="217"/>
      <c r="F70" s="217"/>
      <c r="G70" s="217"/>
      <c r="H70" s="217"/>
      <c r="I70" s="218">
        <f>I68+I66+I65+I64+I67</f>
        <v>4500</v>
      </c>
      <c r="J70" s="218">
        <f t="shared" ref="J70:N70" si="11">J68+J66+J65+J64</f>
        <v>0</v>
      </c>
      <c r="K70" s="218">
        <f t="shared" si="11"/>
        <v>0</v>
      </c>
      <c r="L70" s="218">
        <f t="shared" si="11"/>
        <v>0</v>
      </c>
      <c r="M70" s="218">
        <f t="shared" si="11"/>
        <v>85</v>
      </c>
      <c r="N70" s="218">
        <f t="shared" si="11"/>
        <v>95</v>
      </c>
      <c r="O70" s="218">
        <f>SUM(O64+O65+O66+O67+O68+O69)</f>
        <v>55</v>
      </c>
      <c r="P70" s="218">
        <f>SUM(P64+P65+P66+P67+P68+P69)</f>
        <v>204</v>
      </c>
      <c r="Q70" s="218">
        <f>SUM(Q65+Q66+Q67+Q68+Q69+Q64)</f>
        <v>77</v>
      </c>
      <c r="R70" s="218">
        <f>SUM(R64+R65+R66+R67+R68+R69)</f>
        <v>235</v>
      </c>
      <c r="S70" s="218">
        <f>SUM(S64+S65+S66+S67+S68+S69)</f>
        <v>166</v>
      </c>
      <c r="T70" s="218">
        <f>SUM(T64+T65+T66+T67+T68+T69)</f>
        <v>325</v>
      </c>
      <c r="U70" s="218">
        <f>SUM(U64+U65+U66+U67+U68+U69)</f>
        <v>78</v>
      </c>
      <c r="V70" s="237">
        <f>SUM(V64+V65+V66+V67+V68+V69)</f>
        <v>404</v>
      </c>
      <c r="W70" s="238"/>
    </row>
    <row r="71" spans="1:24" ht="15">
      <c r="A71" s="202"/>
      <c r="B71" s="202"/>
      <c r="C71" s="224"/>
      <c r="D71" s="202"/>
      <c r="E71" s="202"/>
      <c r="F71" s="202"/>
      <c r="G71" s="202"/>
      <c r="H71" s="224"/>
      <c r="I71" s="225"/>
      <c r="J71" s="224"/>
      <c r="K71" s="224"/>
      <c r="L71" s="224"/>
      <c r="M71" s="224"/>
      <c r="N71" s="224"/>
      <c r="O71" s="204"/>
      <c r="P71" s="204"/>
      <c r="Q71" s="204"/>
      <c r="R71" s="204"/>
      <c r="S71" s="204"/>
      <c r="T71" s="204"/>
      <c r="U71" s="264"/>
      <c r="V71" s="264"/>
    </row>
    <row r="72" spans="1:24" ht="48">
      <c r="A72" s="436" t="s">
        <v>244</v>
      </c>
      <c r="B72" s="437"/>
      <c r="C72" s="437"/>
      <c r="D72" s="437"/>
      <c r="E72" s="437"/>
      <c r="F72" s="437"/>
      <c r="G72" s="437"/>
      <c r="H72" s="438"/>
      <c r="I72" s="445" t="s">
        <v>20</v>
      </c>
      <c r="J72" s="224" t="s">
        <v>35</v>
      </c>
      <c r="K72" s="202"/>
      <c r="L72" s="202"/>
      <c r="M72" s="202"/>
      <c r="N72" s="202"/>
      <c r="O72" s="234">
        <f>O70</f>
        <v>55</v>
      </c>
      <c r="P72" s="234">
        <f t="shared" ref="P72:V72" si="12">P70-P73-P74</f>
        <v>60</v>
      </c>
      <c r="Q72" s="234">
        <f t="shared" si="12"/>
        <v>77</v>
      </c>
      <c r="R72" s="234">
        <f t="shared" si="12"/>
        <v>91</v>
      </c>
      <c r="S72" s="234">
        <f t="shared" si="12"/>
        <v>94</v>
      </c>
      <c r="T72" s="234">
        <f t="shared" si="12"/>
        <v>73</v>
      </c>
      <c r="U72" s="234">
        <f t="shared" si="12"/>
        <v>78</v>
      </c>
      <c r="V72" s="234">
        <f t="shared" si="12"/>
        <v>80</v>
      </c>
      <c r="W72" s="236">
        <f>SUM(O72:V72)</f>
        <v>608</v>
      </c>
    </row>
    <row r="73" spans="1:24" ht="48">
      <c r="A73" s="439"/>
      <c r="B73" s="440"/>
      <c r="C73" s="440"/>
      <c r="D73" s="440"/>
      <c r="E73" s="440"/>
      <c r="F73" s="440"/>
      <c r="G73" s="440"/>
      <c r="H73" s="441"/>
      <c r="I73" s="445"/>
      <c r="J73" s="224" t="s">
        <v>245</v>
      </c>
      <c r="K73" s="202"/>
      <c r="L73" s="202"/>
      <c r="M73" s="202"/>
      <c r="N73" s="202"/>
      <c r="O73" s="221">
        <f>O62+O58+O53+O48+O43</f>
        <v>0</v>
      </c>
      <c r="P73" s="221">
        <f t="shared" ref="P73:V73" si="13">P62+P58+P53+P48+P43</f>
        <v>72</v>
      </c>
      <c r="Q73" s="221">
        <f t="shared" si="13"/>
        <v>0</v>
      </c>
      <c r="R73" s="221">
        <f t="shared" si="13"/>
        <v>72</v>
      </c>
      <c r="S73" s="221">
        <f t="shared" si="13"/>
        <v>72</v>
      </c>
      <c r="T73" s="221">
        <f t="shared" si="13"/>
        <v>72</v>
      </c>
      <c r="U73" s="221">
        <f t="shared" si="13"/>
        <v>0</v>
      </c>
      <c r="V73" s="221">
        <f t="shared" si="13"/>
        <v>72</v>
      </c>
      <c r="W73" s="235">
        <f>SUM(O73:V73)</f>
        <v>360</v>
      </c>
      <c r="X73" s="2"/>
    </row>
    <row r="74" spans="1:24" ht="60">
      <c r="A74" s="439"/>
      <c r="B74" s="440"/>
      <c r="C74" s="440"/>
      <c r="D74" s="440"/>
      <c r="E74" s="440"/>
      <c r="F74" s="440"/>
      <c r="G74" s="440"/>
      <c r="H74" s="441"/>
      <c r="I74" s="445"/>
      <c r="J74" s="224" t="s">
        <v>246</v>
      </c>
      <c r="K74" s="202"/>
      <c r="L74" s="202"/>
      <c r="M74" s="202"/>
      <c r="N74" s="202"/>
      <c r="O74" s="221">
        <f>O59+O54+O49+O44+O63</f>
        <v>0</v>
      </c>
      <c r="P74" s="221">
        <f t="shared" ref="P74:V74" si="14">P59+P54+P49+P44+P63</f>
        <v>72</v>
      </c>
      <c r="Q74" s="221">
        <f t="shared" si="14"/>
        <v>0</v>
      </c>
      <c r="R74" s="221">
        <f t="shared" si="14"/>
        <v>72</v>
      </c>
      <c r="S74" s="221">
        <f t="shared" si="14"/>
        <v>0</v>
      </c>
      <c r="T74" s="221">
        <f t="shared" si="14"/>
        <v>180</v>
      </c>
      <c r="U74" s="221">
        <f t="shared" si="14"/>
        <v>0</v>
      </c>
      <c r="V74" s="221">
        <f t="shared" si="14"/>
        <v>252</v>
      </c>
      <c r="W74" s="235">
        <f>SUM(O74:V74)</f>
        <v>576</v>
      </c>
      <c r="X74" s="2"/>
    </row>
    <row r="75" spans="1:24" ht="24">
      <c r="A75" s="439"/>
      <c r="B75" s="440"/>
      <c r="C75" s="440"/>
      <c r="D75" s="440"/>
      <c r="E75" s="440"/>
      <c r="F75" s="440"/>
      <c r="G75" s="440"/>
      <c r="H75" s="441"/>
      <c r="I75" s="445"/>
      <c r="J75" s="224" t="s">
        <v>36</v>
      </c>
      <c r="K75" s="224"/>
      <c r="L75" s="224"/>
      <c r="M75" s="224"/>
      <c r="N75" s="224"/>
      <c r="O75" s="231">
        <v>0</v>
      </c>
      <c r="P75" s="231">
        <v>2</v>
      </c>
      <c r="Q75" s="231">
        <v>0</v>
      </c>
      <c r="R75" s="231">
        <v>4</v>
      </c>
      <c r="S75" s="231">
        <v>0</v>
      </c>
      <c r="T75" s="231">
        <v>2</v>
      </c>
      <c r="U75" s="314">
        <v>0</v>
      </c>
      <c r="V75" s="314">
        <v>1</v>
      </c>
    </row>
    <row r="76" spans="1:24" ht="24">
      <c r="A76" s="442"/>
      <c r="B76" s="443"/>
      <c r="C76" s="443"/>
      <c r="D76" s="443"/>
      <c r="E76" s="443"/>
      <c r="F76" s="443"/>
      <c r="G76" s="443"/>
      <c r="H76" s="444"/>
      <c r="I76" s="445"/>
      <c r="J76" s="224" t="s">
        <v>247</v>
      </c>
      <c r="K76" s="224"/>
      <c r="L76" s="224"/>
      <c r="M76" s="224"/>
      <c r="N76" s="224"/>
      <c r="O76" s="231">
        <v>2</v>
      </c>
      <c r="P76" s="231">
        <v>8</v>
      </c>
      <c r="Q76" s="231">
        <v>3</v>
      </c>
      <c r="R76" s="231">
        <v>7</v>
      </c>
      <c r="S76" s="231">
        <v>2</v>
      </c>
      <c r="T76" s="231">
        <v>7</v>
      </c>
      <c r="U76" s="314">
        <v>2</v>
      </c>
      <c r="V76" s="314">
        <v>6</v>
      </c>
    </row>
  </sheetData>
  <mergeCells count="37">
    <mergeCell ref="O3:P3"/>
    <mergeCell ref="Q3:R3"/>
    <mergeCell ref="S3:T3"/>
    <mergeCell ref="C2:C3"/>
    <mergeCell ref="D2:D3"/>
    <mergeCell ref="E3:E8"/>
    <mergeCell ref="H3:H8"/>
    <mergeCell ref="I3:N3"/>
    <mergeCell ref="C4:C8"/>
    <mergeCell ref="D4:D8"/>
    <mergeCell ref="I4:I8"/>
    <mergeCell ref="J4:K4"/>
    <mergeCell ref="L4:L8"/>
    <mergeCell ref="M4:M8"/>
    <mergeCell ref="F3:F8"/>
    <mergeCell ref="G3:G8"/>
    <mergeCell ref="O5:O8"/>
    <mergeCell ref="P5:P8"/>
    <mergeCell ref="Q5:Q8"/>
    <mergeCell ref="R5:R8"/>
    <mergeCell ref="T5:T8"/>
    <mergeCell ref="A72:H76"/>
    <mergeCell ref="I72:I76"/>
    <mergeCell ref="U5:U8"/>
    <mergeCell ref="V5:V8"/>
    <mergeCell ref="A70:B70"/>
    <mergeCell ref="N4:N8"/>
    <mergeCell ref="O4:T4"/>
    <mergeCell ref="S5:S8"/>
    <mergeCell ref="J5:J8"/>
    <mergeCell ref="K5:K8"/>
    <mergeCell ref="A1:A8"/>
    <mergeCell ref="B1:B8"/>
    <mergeCell ref="C1:D1"/>
    <mergeCell ref="E1:N2"/>
    <mergeCell ref="O1:V2"/>
    <mergeCell ref="U3:V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16"/>
  <sheetViews>
    <sheetView zoomScale="80" zoomScaleNormal="80" zoomScaleSheetLayoutView="75" workbookViewId="0">
      <pane xSplit="3" topLeftCell="D1" activePane="topRight" state="frozen"/>
      <selection activeCell="BE119" sqref="BE119"/>
      <selection pane="topRight" activeCell="U119" sqref="U119"/>
    </sheetView>
  </sheetViews>
  <sheetFormatPr defaultRowHeight="12.75"/>
  <cols>
    <col min="1" max="1" width="3.42578125" style="25" customWidth="1"/>
    <col min="2" max="2" width="11.28515625" style="23" customWidth="1"/>
    <col min="3" max="3" width="40" style="25" customWidth="1"/>
    <col min="4" max="4" width="10.7109375" style="25" customWidth="1"/>
    <col min="5" max="21" width="3.5703125" style="25" customWidth="1"/>
    <col min="22" max="22" width="3.7109375" style="26" customWidth="1"/>
    <col min="23" max="23" width="3.5703125" style="26" customWidth="1"/>
    <col min="24" max="44" width="3.5703125" style="25" customWidth="1"/>
    <col min="45" max="45" width="3.42578125" style="25" customWidth="1"/>
    <col min="46" max="47" width="3.5703125" style="25" customWidth="1"/>
    <col min="48" max="48" width="4.28515625" style="25" customWidth="1"/>
    <col min="49" max="56" width="3.5703125" style="25" customWidth="1"/>
    <col min="57" max="57" width="7.5703125" style="25" customWidth="1"/>
    <col min="58" max="16384" width="9.140625" style="25"/>
  </cols>
  <sheetData>
    <row r="1" spans="1:58" s="121" customFormat="1" ht="18.75" thickBot="1">
      <c r="A1" s="419" t="s">
        <v>113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V1" s="122"/>
      <c r="W1" s="122"/>
    </row>
    <row r="2" spans="1:58" ht="63.75" customHeight="1">
      <c r="A2" s="369" t="s">
        <v>79</v>
      </c>
      <c r="B2" s="368" t="s">
        <v>0</v>
      </c>
      <c r="C2" s="369" t="s">
        <v>78</v>
      </c>
      <c r="D2" s="422" t="s">
        <v>77</v>
      </c>
      <c r="E2" s="414" t="s">
        <v>101</v>
      </c>
      <c r="F2" s="414"/>
      <c r="G2" s="414"/>
      <c r="H2" s="414"/>
      <c r="I2" s="413" t="s">
        <v>99</v>
      </c>
      <c r="J2" s="413"/>
      <c r="K2" s="413"/>
      <c r="L2" s="413"/>
      <c r="M2" s="119" t="s">
        <v>112</v>
      </c>
      <c r="N2" s="413" t="s">
        <v>97</v>
      </c>
      <c r="O2" s="413"/>
      <c r="P2" s="413"/>
      <c r="Q2" s="119" t="s">
        <v>111</v>
      </c>
      <c r="R2" s="413" t="s">
        <v>96</v>
      </c>
      <c r="S2" s="413"/>
      <c r="T2" s="413"/>
      <c r="U2" s="413"/>
      <c r="V2" s="120" t="s">
        <v>110</v>
      </c>
      <c r="W2" s="414" t="s">
        <v>94</v>
      </c>
      <c r="X2" s="414"/>
      <c r="Y2" s="414"/>
      <c r="Z2" s="119" t="s">
        <v>109</v>
      </c>
      <c r="AA2" s="413" t="s">
        <v>92</v>
      </c>
      <c r="AB2" s="413"/>
      <c r="AC2" s="413"/>
      <c r="AD2" s="119" t="s">
        <v>108</v>
      </c>
      <c r="AE2" s="413" t="s">
        <v>90</v>
      </c>
      <c r="AF2" s="413"/>
      <c r="AG2" s="413"/>
      <c r="AH2" s="413"/>
      <c r="AI2" s="413" t="s">
        <v>88</v>
      </c>
      <c r="AJ2" s="413"/>
      <c r="AK2" s="413"/>
      <c r="AL2" s="413"/>
      <c r="AM2" s="119" t="s">
        <v>107</v>
      </c>
      <c r="AN2" s="413" t="s">
        <v>86</v>
      </c>
      <c r="AO2" s="413"/>
      <c r="AP2" s="413"/>
      <c r="AQ2" s="119" t="s">
        <v>106</v>
      </c>
      <c r="AR2" s="413" t="s">
        <v>85</v>
      </c>
      <c r="AS2" s="413"/>
      <c r="AT2" s="413"/>
      <c r="AU2" s="413"/>
      <c r="AV2" s="413" t="s">
        <v>83</v>
      </c>
      <c r="AW2" s="413"/>
      <c r="AX2" s="413"/>
      <c r="AY2" s="413"/>
      <c r="AZ2" s="119" t="s">
        <v>105</v>
      </c>
      <c r="BA2" s="414" t="s">
        <v>81</v>
      </c>
      <c r="BB2" s="414"/>
      <c r="BC2" s="414"/>
      <c r="BD2" s="414"/>
      <c r="BE2" s="415" t="s">
        <v>57</v>
      </c>
    </row>
    <row r="3" spans="1:58">
      <c r="A3" s="369"/>
      <c r="B3" s="368"/>
      <c r="C3" s="369"/>
      <c r="D3" s="422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416"/>
    </row>
    <row r="4" spans="1:58">
      <c r="A4" s="369"/>
      <c r="B4" s="368"/>
      <c r="C4" s="369"/>
      <c r="D4" s="422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50">
        <v>1</v>
      </c>
      <c r="W4" s="50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50">
        <v>13</v>
      </c>
      <c r="AI4" s="50">
        <v>14</v>
      </c>
      <c r="AJ4" s="50">
        <v>15</v>
      </c>
      <c r="AK4" s="50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416"/>
    </row>
    <row r="5" spans="1:58">
      <c r="A5" s="369"/>
      <c r="B5" s="368"/>
      <c r="C5" s="369"/>
      <c r="D5" s="422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6"/>
    </row>
    <row r="6" spans="1:58">
      <c r="A6" s="420"/>
      <c r="B6" s="421"/>
      <c r="C6" s="420"/>
      <c r="D6" s="423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8">
        <v>18</v>
      </c>
      <c r="W6" s="118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8">
        <v>30</v>
      </c>
      <c r="AI6" s="118">
        <v>31</v>
      </c>
      <c r="AJ6" s="118">
        <v>32</v>
      </c>
      <c r="AK6" s="118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416"/>
    </row>
    <row r="7" spans="1:58" s="23" customFormat="1" ht="18.75" customHeight="1">
      <c r="A7" s="329" t="s">
        <v>277</v>
      </c>
      <c r="B7" s="332" t="s">
        <v>1</v>
      </c>
      <c r="C7" s="426" t="s">
        <v>104</v>
      </c>
      <c r="D7" s="108" t="s">
        <v>54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3"/>
      <c r="W7" s="53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86"/>
      <c r="AT7" s="93"/>
      <c r="AU7" s="117"/>
      <c r="AV7" s="53"/>
      <c r="AW7" s="53"/>
      <c r="AX7" s="53"/>
      <c r="AY7" s="53"/>
      <c r="AZ7" s="53"/>
      <c r="BA7" s="53"/>
      <c r="BB7" s="53"/>
      <c r="BC7" s="53"/>
      <c r="BD7" s="53"/>
      <c r="BE7" s="111"/>
      <c r="BF7" s="25"/>
    </row>
    <row r="8" spans="1:58" s="23" customFormat="1" ht="19.5" customHeight="1">
      <c r="A8" s="399"/>
      <c r="B8" s="333"/>
      <c r="C8" s="427"/>
      <c r="D8" s="108" t="s">
        <v>53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3"/>
      <c r="W8" s="53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86"/>
      <c r="AT8" s="93"/>
      <c r="AU8" s="117"/>
      <c r="AV8" s="53"/>
      <c r="AW8" s="53"/>
      <c r="AX8" s="53"/>
      <c r="AY8" s="53"/>
      <c r="AZ8" s="53"/>
      <c r="BA8" s="53"/>
      <c r="BB8" s="53"/>
      <c r="BC8" s="53"/>
      <c r="BD8" s="53"/>
      <c r="BE8" s="111"/>
      <c r="BF8" s="25"/>
    </row>
    <row r="9" spans="1:58" ht="19.5" customHeight="1">
      <c r="A9" s="399"/>
      <c r="B9" s="478" t="s">
        <v>114</v>
      </c>
      <c r="C9" s="408" t="s">
        <v>154</v>
      </c>
      <c r="D9" s="115" t="s">
        <v>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6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86"/>
      <c r="AT9" s="95"/>
      <c r="AU9" s="114"/>
      <c r="AV9" s="66"/>
      <c r="AW9" s="66"/>
      <c r="AX9" s="66"/>
      <c r="AY9" s="66"/>
      <c r="AZ9" s="66"/>
      <c r="BA9" s="66"/>
      <c r="BB9" s="66"/>
      <c r="BC9" s="66"/>
      <c r="BD9" s="66"/>
      <c r="BE9" s="111"/>
    </row>
    <row r="10" spans="1:58">
      <c r="A10" s="399"/>
      <c r="B10" s="479"/>
      <c r="C10" s="409"/>
      <c r="D10" s="115" t="s">
        <v>53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W10" s="66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86"/>
      <c r="AT10" s="95"/>
      <c r="AU10" s="114"/>
      <c r="AV10" s="66"/>
      <c r="AW10" s="66"/>
      <c r="AX10" s="66"/>
      <c r="AY10" s="66"/>
      <c r="AZ10" s="66"/>
      <c r="BA10" s="66"/>
      <c r="BB10" s="66"/>
      <c r="BC10" s="66"/>
      <c r="BD10" s="66"/>
      <c r="BE10" s="111"/>
    </row>
    <row r="11" spans="1:58">
      <c r="A11" s="399"/>
      <c r="B11" s="346" t="s">
        <v>115</v>
      </c>
      <c r="C11" s="404" t="s">
        <v>278</v>
      </c>
      <c r="D11" s="113" t="s">
        <v>54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46"/>
      <c r="W11" s="146"/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88">
        <v>2</v>
      </c>
      <c r="AN11" s="88">
        <v>2</v>
      </c>
      <c r="AO11" s="88">
        <v>2</v>
      </c>
      <c r="AP11" s="88">
        <v>2</v>
      </c>
      <c r="AQ11" s="88">
        <v>2</v>
      </c>
      <c r="AR11" s="88">
        <v>2</v>
      </c>
      <c r="AS11" s="86"/>
      <c r="AT11" s="86"/>
      <c r="AU11" s="103"/>
      <c r="AV11" s="146"/>
      <c r="AW11" s="146"/>
      <c r="AX11" s="146"/>
      <c r="AY11" s="146"/>
      <c r="AZ11" s="146"/>
      <c r="BA11" s="146"/>
      <c r="BB11" s="146"/>
      <c r="BC11" s="146"/>
      <c r="BD11" s="48"/>
      <c r="BE11" s="112">
        <f>SUM(E11:BD11)</f>
        <v>44</v>
      </c>
    </row>
    <row r="12" spans="1:58">
      <c r="A12" s="399"/>
      <c r="B12" s="389"/>
      <c r="C12" s="404"/>
      <c r="D12" s="113" t="s">
        <v>53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6"/>
      <c r="W12" s="14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86"/>
      <c r="AT12" s="86"/>
      <c r="AU12" s="103"/>
      <c r="AV12" s="146"/>
      <c r="AW12" s="146"/>
      <c r="AX12" s="146"/>
      <c r="AY12" s="146"/>
      <c r="AZ12" s="146"/>
      <c r="BA12" s="146"/>
      <c r="BB12" s="146"/>
      <c r="BC12" s="146"/>
      <c r="BD12" s="48"/>
      <c r="BE12" s="112"/>
    </row>
    <row r="13" spans="1:58">
      <c r="A13" s="399"/>
      <c r="B13" s="389"/>
      <c r="C13" s="338" t="s">
        <v>279</v>
      </c>
      <c r="D13" s="113" t="s">
        <v>54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46"/>
      <c r="W13" s="146"/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88">
        <v>3</v>
      </c>
      <c r="AN13" s="88">
        <v>3</v>
      </c>
      <c r="AO13" s="88">
        <v>3</v>
      </c>
      <c r="AP13" s="88">
        <v>3</v>
      </c>
      <c r="AQ13" s="88">
        <v>3</v>
      </c>
      <c r="AR13" s="244">
        <v>4</v>
      </c>
      <c r="AS13" s="86"/>
      <c r="AT13" s="86"/>
      <c r="AU13" s="103"/>
      <c r="AV13" s="146"/>
      <c r="AW13" s="146"/>
      <c r="AX13" s="146"/>
      <c r="AY13" s="146"/>
      <c r="AZ13" s="146"/>
      <c r="BA13" s="146"/>
      <c r="BB13" s="146"/>
      <c r="BC13" s="146"/>
      <c r="BD13" s="48"/>
      <c r="BE13" s="112">
        <f>SUM(E13:BD13)</f>
        <v>66</v>
      </c>
    </row>
    <row r="14" spans="1:58">
      <c r="A14" s="399"/>
      <c r="B14" s="347"/>
      <c r="C14" s="326"/>
      <c r="D14" s="113" t="s">
        <v>53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6"/>
      <c r="W14" s="146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86"/>
      <c r="AT14" s="86"/>
      <c r="AU14" s="103"/>
      <c r="AV14" s="146"/>
      <c r="AW14" s="146"/>
      <c r="AX14" s="146"/>
      <c r="AY14" s="146"/>
      <c r="AZ14" s="146"/>
      <c r="BA14" s="146"/>
      <c r="BB14" s="146"/>
      <c r="BC14" s="146"/>
      <c r="BD14" s="48"/>
      <c r="BE14" s="112"/>
    </row>
    <row r="15" spans="1:58" s="23" customFormat="1" ht="15" customHeight="1">
      <c r="A15" s="399"/>
      <c r="B15" s="346" t="s">
        <v>116</v>
      </c>
      <c r="C15" s="344" t="s">
        <v>280</v>
      </c>
      <c r="D15" s="113" t="s">
        <v>54</v>
      </c>
      <c r="E15" s="143">
        <v>4</v>
      </c>
      <c r="F15" s="143">
        <v>4</v>
      </c>
      <c r="G15" s="143">
        <v>4</v>
      </c>
      <c r="H15" s="143">
        <v>4</v>
      </c>
      <c r="I15" s="143">
        <v>4</v>
      </c>
      <c r="J15" s="143">
        <v>4</v>
      </c>
      <c r="K15" s="143">
        <v>4</v>
      </c>
      <c r="L15" s="143">
        <v>4</v>
      </c>
      <c r="M15" s="143">
        <v>4</v>
      </c>
      <c r="N15" s="143">
        <v>4</v>
      </c>
      <c r="O15" s="143">
        <v>4</v>
      </c>
      <c r="P15" s="143">
        <v>4</v>
      </c>
      <c r="Q15" s="143">
        <v>4</v>
      </c>
      <c r="R15" s="143">
        <v>4</v>
      </c>
      <c r="S15" s="143">
        <v>4</v>
      </c>
      <c r="T15" s="143">
        <v>4</v>
      </c>
      <c r="U15" s="143">
        <v>4</v>
      </c>
      <c r="V15" s="48"/>
      <c r="W15" s="116"/>
      <c r="X15" s="143">
        <v>2</v>
      </c>
      <c r="Y15" s="143">
        <v>2</v>
      </c>
      <c r="Z15" s="143">
        <v>2</v>
      </c>
      <c r="AA15" s="143">
        <v>2</v>
      </c>
      <c r="AB15" s="143">
        <v>2</v>
      </c>
      <c r="AC15" s="143">
        <v>2</v>
      </c>
      <c r="AD15" s="143">
        <v>2</v>
      </c>
      <c r="AE15" s="143">
        <v>2</v>
      </c>
      <c r="AF15" s="143">
        <v>2</v>
      </c>
      <c r="AG15" s="143">
        <v>2</v>
      </c>
      <c r="AH15" s="143">
        <v>2</v>
      </c>
      <c r="AI15" s="143">
        <v>2</v>
      </c>
      <c r="AJ15" s="143">
        <v>2</v>
      </c>
      <c r="AK15" s="143">
        <v>2</v>
      </c>
      <c r="AL15" s="143">
        <v>2</v>
      </c>
      <c r="AM15" s="88">
        <v>3</v>
      </c>
      <c r="AN15" s="88">
        <v>3</v>
      </c>
      <c r="AO15" s="88">
        <v>3</v>
      </c>
      <c r="AP15" s="88">
        <v>3</v>
      </c>
      <c r="AQ15" s="88">
        <v>3</v>
      </c>
      <c r="AR15" s="244">
        <v>4</v>
      </c>
      <c r="AS15" s="86"/>
      <c r="AT15" s="185"/>
      <c r="AU15" s="103"/>
      <c r="AV15" s="146"/>
      <c r="AW15" s="146"/>
      <c r="AX15" s="146"/>
      <c r="AY15" s="146"/>
      <c r="AZ15" s="146"/>
      <c r="BA15" s="146"/>
      <c r="BB15" s="146"/>
      <c r="BC15" s="146"/>
      <c r="BD15" s="146"/>
      <c r="BE15" s="112">
        <f>SUM(E15:BD15)</f>
        <v>117</v>
      </c>
      <c r="BF15" s="25"/>
    </row>
    <row r="16" spans="1:58" s="23" customFormat="1" ht="15" customHeight="1">
      <c r="A16" s="399"/>
      <c r="B16" s="347"/>
      <c r="C16" s="350"/>
      <c r="D16" s="113" t="s">
        <v>53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6"/>
      <c r="W16" s="146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3"/>
      <c r="AO16" s="13"/>
      <c r="AP16" s="13"/>
      <c r="AQ16" s="13"/>
      <c r="AR16" s="13"/>
      <c r="AS16" s="86"/>
      <c r="AT16" s="86"/>
      <c r="AU16" s="103"/>
      <c r="AV16" s="146"/>
      <c r="AW16" s="146"/>
      <c r="AX16" s="146"/>
      <c r="AY16" s="146"/>
      <c r="AZ16" s="146"/>
      <c r="BA16" s="146"/>
      <c r="BB16" s="146"/>
      <c r="BC16" s="146"/>
      <c r="BD16" s="146"/>
      <c r="BE16" s="112"/>
      <c r="BF16" s="25"/>
    </row>
    <row r="17" spans="1:58" s="23" customFormat="1" ht="15" customHeight="1">
      <c r="A17" s="399"/>
      <c r="B17" s="346" t="s">
        <v>117</v>
      </c>
      <c r="C17" s="344" t="s">
        <v>281</v>
      </c>
      <c r="D17" s="113" t="s">
        <v>54</v>
      </c>
      <c r="E17" s="13">
        <v>4</v>
      </c>
      <c r="F17" s="13">
        <v>4</v>
      </c>
      <c r="G17" s="13">
        <v>4</v>
      </c>
      <c r="H17" s="13">
        <v>4</v>
      </c>
      <c r="I17" s="13">
        <v>4</v>
      </c>
      <c r="J17" s="13">
        <v>4</v>
      </c>
      <c r="K17" s="13">
        <v>4</v>
      </c>
      <c r="L17" s="13">
        <v>4</v>
      </c>
      <c r="M17" s="13">
        <v>4</v>
      </c>
      <c r="N17" s="13">
        <v>4</v>
      </c>
      <c r="O17" s="13">
        <v>4</v>
      </c>
      <c r="P17" s="13">
        <v>4</v>
      </c>
      <c r="Q17" s="13">
        <v>4</v>
      </c>
      <c r="R17" s="13">
        <v>4</v>
      </c>
      <c r="S17" s="13">
        <v>4</v>
      </c>
      <c r="T17" s="13">
        <v>4</v>
      </c>
      <c r="U17" s="13">
        <v>4</v>
      </c>
      <c r="V17" s="146"/>
      <c r="W17" s="146"/>
      <c r="X17" s="13">
        <v>4</v>
      </c>
      <c r="Y17" s="13">
        <v>4</v>
      </c>
      <c r="Z17" s="13">
        <v>4</v>
      </c>
      <c r="AA17" s="13">
        <v>4</v>
      </c>
      <c r="AB17" s="13">
        <v>4</v>
      </c>
      <c r="AC17" s="13">
        <v>4</v>
      </c>
      <c r="AD17" s="13">
        <v>4</v>
      </c>
      <c r="AE17" s="13">
        <v>4</v>
      </c>
      <c r="AF17" s="13">
        <v>4</v>
      </c>
      <c r="AG17" s="13">
        <v>4</v>
      </c>
      <c r="AH17" s="13">
        <v>4</v>
      </c>
      <c r="AI17" s="13">
        <v>4</v>
      </c>
      <c r="AJ17" s="13">
        <v>4</v>
      </c>
      <c r="AK17" s="13">
        <v>4</v>
      </c>
      <c r="AL17" s="13">
        <v>4</v>
      </c>
      <c r="AM17" s="13">
        <v>4</v>
      </c>
      <c r="AN17" s="13">
        <v>4</v>
      </c>
      <c r="AO17" s="13">
        <v>4</v>
      </c>
      <c r="AP17" s="13">
        <v>4</v>
      </c>
      <c r="AQ17" s="13">
        <v>4</v>
      </c>
      <c r="AR17" s="13">
        <v>4</v>
      </c>
      <c r="AS17" s="86"/>
      <c r="AT17" s="86"/>
      <c r="AU17" s="103"/>
      <c r="AV17" s="146"/>
      <c r="AW17" s="146"/>
      <c r="AX17" s="146"/>
      <c r="AY17" s="146"/>
      <c r="AZ17" s="146"/>
      <c r="BA17" s="146"/>
      <c r="BB17" s="146"/>
      <c r="BC17" s="146"/>
      <c r="BD17" s="146"/>
      <c r="BE17" s="112">
        <f>SUM(E17:BD17)</f>
        <v>152</v>
      </c>
      <c r="BF17" s="25"/>
    </row>
    <row r="18" spans="1:58" s="23" customFormat="1" ht="15" customHeight="1">
      <c r="A18" s="399"/>
      <c r="B18" s="347"/>
      <c r="C18" s="350"/>
      <c r="D18" s="113" t="s">
        <v>53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6"/>
      <c r="W18" s="146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3"/>
      <c r="AO18" s="13"/>
      <c r="AP18" s="13"/>
      <c r="AQ18" s="13"/>
      <c r="AR18" s="13"/>
      <c r="AS18" s="86"/>
      <c r="AT18" s="86"/>
      <c r="AU18" s="103"/>
      <c r="AV18" s="146"/>
      <c r="AW18" s="146"/>
      <c r="AX18" s="146"/>
      <c r="AY18" s="146"/>
      <c r="AZ18" s="146"/>
      <c r="BA18" s="146"/>
      <c r="BB18" s="146"/>
      <c r="BC18" s="146"/>
      <c r="BD18" s="146"/>
      <c r="BE18" s="112"/>
      <c r="BF18" s="25"/>
    </row>
    <row r="19" spans="1:58" s="23" customFormat="1" ht="15" customHeight="1">
      <c r="A19" s="399"/>
      <c r="B19" s="346" t="s">
        <v>118</v>
      </c>
      <c r="C19" s="371" t="s">
        <v>282</v>
      </c>
      <c r="D19" s="55" t="s">
        <v>54</v>
      </c>
      <c r="E19" s="13">
        <v>4</v>
      </c>
      <c r="F19" s="13">
        <v>4</v>
      </c>
      <c r="G19" s="13">
        <v>4</v>
      </c>
      <c r="H19" s="13">
        <v>4</v>
      </c>
      <c r="I19" s="13">
        <v>4</v>
      </c>
      <c r="J19" s="13">
        <v>4</v>
      </c>
      <c r="K19" s="13">
        <v>4</v>
      </c>
      <c r="L19" s="13">
        <v>4</v>
      </c>
      <c r="M19" s="13">
        <v>4</v>
      </c>
      <c r="N19" s="13">
        <v>4</v>
      </c>
      <c r="O19" s="13">
        <v>4</v>
      </c>
      <c r="P19" s="13">
        <v>4</v>
      </c>
      <c r="Q19" s="13">
        <v>4</v>
      </c>
      <c r="R19" s="13">
        <v>4</v>
      </c>
      <c r="S19" s="13">
        <v>4</v>
      </c>
      <c r="T19" s="13">
        <v>4</v>
      </c>
      <c r="U19" s="13">
        <v>4</v>
      </c>
      <c r="V19" s="146"/>
      <c r="W19" s="146"/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88">
        <v>3</v>
      </c>
      <c r="AN19" s="88">
        <v>3</v>
      </c>
      <c r="AO19" s="88">
        <v>3</v>
      </c>
      <c r="AP19" s="88">
        <v>3</v>
      </c>
      <c r="AQ19" s="88">
        <v>3</v>
      </c>
      <c r="AR19" s="244">
        <v>4</v>
      </c>
      <c r="AS19" s="86"/>
      <c r="AT19" s="86"/>
      <c r="AU19" s="103"/>
      <c r="AV19" s="146"/>
      <c r="AW19" s="146"/>
      <c r="AX19" s="146"/>
      <c r="AY19" s="146"/>
      <c r="AZ19" s="146"/>
      <c r="BA19" s="146"/>
      <c r="BB19" s="146"/>
      <c r="BC19" s="146"/>
      <c r="BD19" s="48"/>
      <c r="BE19" s="112">
        <f>SUM(E19:BD19)</f>
        <v>117</v>
      </c>
      <c r="BF19" s="25"/>
    </row>
    <row r="20" spans="1:58" s="23" customFormat="1" ht="15" customHeight="1">
      <c r="A20" s="399"/>
      <c r="B20" s="347"/>
      <c r="C20" s="372"/>
      <c r="D20" s="55" t="s">
        <v>53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6"/>
      <c r="W20" s="146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86"/>
      <c r="AT20" s="86"/>
      <c r="AU20" s="103"/>
      <c r="AV20" s="146"/>
      <c r="AW20" s="146"/>
      <c r="AX20" s="146"/>
      <c r="AY20" s="146"/>
      <c r="AZ20" s="146"/>
      <c r="BA20" s="146"/>
      <c r="BB20" s="146"/>
      <c r="BC20" s="146"/>
      <c r="BD20" s="48"/>
      <c r="BE20" s="112"/>
      <c r="BF20" s="25"/>
    </row>
    <row r="21" spans="1:58" s="23" customFormat="1" ht="15" customHeight="1">
      <c r="A21" s="399"/>
      <c r="B21" s="346" t="s">
        <v>151</v>
      </c>
      <c r="C21" s="405" t="s">
        <v>283</v>
      </c>
      <c r="D21" s="113" t="s">
        <v>54</v>
      </c>
      <c r="E21" s="143">
        <v>2</v>
      </c>
      <c r="F21" s="143">
        <v>2</v>
      </c>
      <c r="G21" s="143">
        <v>2</v>
      </c>
      <c r="H21" s="143">
        <v>2</v>
      </c>
      <c r="I21" s="143">
        <v>2</v>
      </c>
      <c r="J21" s="143">
        <v>2</v>
      </c>
      <c r="K21" s="143">
        <v>2</v>
      </c>
      <c r="L21" s="143">
        <v>2</v>
      </c>
      <c r="M21" s="143">
        <v>2</v>
      </c>
      <c r="N21" s="143">
        <v>2</v>
      </c>
      <c r="O21" s="143">
        <v>2</v>
      </c>
      <c r="P21" s="143">
        <v>2</v>
      </c>
      <c r="Q21" s="143">
        <v>2</v>
      </c>
      <c r="R21" s="143">
        <v>2</v>
      </c>
      <c r="S21" s="143">
        <v>2</v>
      </c>
      <c r="T21" s="143">
        <v>2</v>
      </c>
      <c r="U21" s="143">
        <v>2</v>
      </c>
      <c r="V21" s="146"/>
      <c r="W21" s="146"/>
      <c r="X21" s="143">
        <v>2</v>
      </c>
      <c r="Y21" s="143">
        <v>2</v>
      </c>
      <c r="Z21" s="143">
        <v>2</v>
      </c>
      <c r="AA21" s="143">
        <v>2</v>
      </c>
      <c r="AB21" s="143">
        <v>2</v>
      </c>
      <c r="AC21" s="143">
        <v>2</v>
      </c>
      <c r="AD21" s="143">
        <v>2</v>
      </c>
      <c r="AE21" s="143">
        <v>2</v>
      </c>
      <c r="AF21" s="143">
        <v>2</v>
      </c>
      <c r="AG21" s="143">
        <v>2</v>
      </c>
      <c r="AH21" s="143">
        <v>2</v>
      </c>
      <c r="AI21" s="143">
        <v>2</v>
      </c>
      <c r="AJ21" s="143">
        <v>2</v>
      </c>
      <c r="AK21" s="143">
        <v>2</v>
      </c>
      <c r="AL21" s="143">
        <v>2</v>
      </c>
      <c r="AM21" s="143">
        <v>2</v>
      </c>
      <c r="AN21" s="143">
        <v>2</v>
      </c>
      <c r="AO21" s="143">
        <v>2</v>
      </c>
      <c r="AP21" s="143">
        <v>2</v>
      </c>
      <c r="AQ21" s="143">
        <v>2</v>
      </c>
      <c r="AR21" s="143">
        <v>2</v>
      </c>
      <c r="AS21" s="86"/>
      <c r="AT21" s="86"/>
      <c r="AU21" s="103"/>
      <c r="AV21" s="146"/>
      <c r="AW21" s="146"/>
      <c r="AX21" s="146"/>
      <c r="AY21" s="146"/>
      <c r="AZ21" s="146"/>
      <c r="BA21" s="146"/>
      <c r="BB21" s="146"/>
      <c r="BC21" s="146"/>
      <c r="BD21" s="146"/>
      <c r="BE21" s="112">
        <f>SUM(E21:BD21)</f>
        <v>76</v>
      </c>
      <c r="BF21" s="25"/>
    </row>
    <row r="22" spans="1:58" s="23" customFormat="1" ht="15" customHeight="1">
      <c r="A22" s="399"/>
      <c r="B22" s="347"/>
      <c r="C22" s="406"/>
      <c r="D22" s="113" t="s">
        <v>53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6"/>
      <c r="W22" s="146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86"/>
      <c r="AT22" s="86"/>
      <c r="AU22" s="103"/>
      <c r="AV22" s="146"/>
      <c r="AW22" s="146"/>
      <c r="AX22" s="146"/>
      <c r="AY22" s="146"/>
      <c r="AZ22" s="146"/>
      <c r="BA22" s="146"/>
      <c r="BB22" s="146"/>
      <c r="BC22" s="146"/>
      <c r="BD22" s="146"/>
      <c r="BE22" s="112"/>
      <c r="BF22" s="25"/>
    </row>
    <row r="23" spans="1:58" s="23" customFormat="1" ht="15" customHeight="1">
      <c r="A23" s="399"/>
      <c r="B23" s="346" t="s">
        <v>152</v>
      </c>
      <c r="C23" s="366" t="s">
        <v>284</v>
      </c>
      <c r="D23" s="113" t="s">
        <v>54</v>
      </c>
      <c r="E23" s="143">
        <v>2</v>
      </c>
      <c r="F23" s="143">
        <v>2</v>
      </c>
      <c r="G23" s="143">
        <v>2</v>
      </c>
      <c r="H23" s="143">
        <v>2</v>
      </c>
      <c r="I23" s="143">
        <v>2</v>
      </c>
      <c r="J23" s="143">
        <v>2</v>
      </c>
      <c r="K23" s="143">
        <v>2</v>
      </c>
      <c r="L23" s="143">
        <v>2</v>
      </c>
      <c r="M23" s="143">
        <v>2</v>
      </c>
      <c r="N23" s="143">
        <v>2</v>
      </c>
      <c r="O23" s="143">
        <v>2</v>
      </c>
      <c r="P23" s="143">
        <v>2</v>
      </c>
      <c r="Q23" s="143">
        <v>2</v>
      </c>
      <c r="R23" s="143">
        <v>2</v>
      </c>
      <c r="S23" s="143">
        <v>2</v>
      </c>
      <c r="T23" s="143">
        <v>2</v>
      </c>
      <c r="U23" s="143">
        <v>2</v>
      </c>
      <c r="V23" s="146"/>
      <c r="W23" s="146"/>
      <c r="X23" s="143">
        <v>2</v>
      </c>
      <c r="Y23" s="143">
        <v>2</v>
      </c>
      <c r="Z23" s="143">
        <v>2</v>
      </c>
      <c r="AA23" s="143">
        <v>2</v>
      </c>
      <c r="AB23" s="143">
        <v>2</v>
      </c>
      <c r="AC23" s="143">
        <v>2</v>
      </c>
      <c r="AD23" s="143">
        <v>2</v>
      </c>
      <c r="AE23" s="143">
        <v>2</v>
      </c>
      <c r="AF23" s="143">
        <v>2</v>
      </c>
      <c r="AG23" s="143">
        <v>2</v>
      </c>
      <c r="AH23" s="143">
        <v>2</v>
      </c>
      <c r="AI23" s="143">
        <v>2</v>
      </c>
      <c r="AJ23" s="143">
        <v>2</v>
      </c>
      <c r="AK23" s="143">
        <v>2</v>
      </c>
      <c r="AL23" s="143">
        <v>2</v>
      </c>
      <c r="AM23" s="88">
        <v>1</v>
      </c>
      <c r="AN23" s="88">
        <v>1</v>
      </c>
      <c r="AO23" s="88">
        <v>1</v>
      </c>
      <c r="AP23" s="88">
        <v>1</v>
      </c>
      <c r="AQ23" s="88">
        <v>1</v>
      </c>
      <c r="AR23" s="88">
        <v>1</v>
      </c>
      <c r="AS23" s="86"/>
      <c r="AT23" s="86"/>
      <c r="AU23" s="103"/>
      <c r="AV23" s="146"/>
      <c r="AW23" s="146"/>
      <c r="AX23" s="146"/>
      <c r="AY23" s="146"/>
      <c r="AZ23" s="146"/>
      <c r="BA23" s="146"/>
      <c r="BB23" s="146"/>
      <c r="BC23" s="146"/>
      <c r="BD23" s="146"/>
      <c r="BE23" s="112">
        <f>SUM(E23:BD23)</f>
        <v>70</v>
      </c>
      <c r="BF23" s="25"/>
    </row>
    <row r="24" spans="1:58" s="23" customFormat="1" ht="15" customHeight="1">
      <c r="A24" s="399"/>
      <c r="B24" s="347"/>
      <c r="C24" s="367"/>
      <c r="D24" s="113" t="s">
        <v>53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6"/>
      <c r="W24" s="146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86"/>
      <c r="AT24" s="86"/>
      <c r="AU24" s="103"/>
      <c r="AV24" s="146"/>
      <c r="AW24" s="146"/>
      <c r="AX24" s="146"/>
      <c r="AY24" s="146"/>
      <c r="AZ24" s="146"/>
      <c r="BA24" s="146"/>
      <c r="BB24" s="146"/>
      <c r="BC24" s="146"/>
      <c r="BD24" s="146"/>
      <c r="BE24" s="111"/>
      <c r="BF24" s="25"/>
    </row>
    <row r="25" spans="1:58" s="23" customFormat="1" ht="15" customHeight="1">
      <c r="A25" s="399"/>
      <c r="B25" s="478" t="s">
        <v>114</v>
      </c>
      <c r="C25" s="353" t="s">
        <v>153</v>
      </c>
      <c r="D25" s="115" t="s">
        <v>54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6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86"/>
      <c r="AT25" s="95"/>
      <c r="AU25" s="114"/>
      <c r="AV25" s="66"/>
      <c r="AW25" s="66"/>
      <c r="AX25" s="66"/>
      <c r="AY25" s="66"/>
      <c r="AZ25" s="66"/>
      <c r="BA25" s="66"/>
      <c r="BB25" s="66"/>
      <c r="BC25" s="66"/>
      <c r="BD25" s="66"/>
      <c r="BE25" s="111"/>
      <c r="BF25" s="25"/>
    </row>
    <row r="26" spans="1:58" s="23" customFormat="1" ht="15" customHeight="1">
      <c r="A26" s="399"/>
      <c r="B26" s="479"/>
      <c r="C26" s="354"/>
      <c r="D26" s="115" t="s">
        <v>53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86"/>
      <c r="AT26" s="95"/>
      <c r="AU26" s="114"/>
      <c r="AV26" s="66"/>
      <c r="AW26" s="66"/>
      <c r="AX26" s="66"/>
      <c r="AY26" s="66"/>
      <c r="AZ26" s="66"/>
      <c r="BA26" s="66"/>
      <c r="BB26" s="66"/>
      <c r="BC26" s="66"/>
      <c r="BD26" s="66"/>
      <c r="BE26" s="111"/>
      <c r="BF26" s="25"/>
    </row>
    <row r="27" spans="1:58" s="23" customFormat="1" ht="15" customHeight="1">
      <c r="A27" s="399"/>
      <c r="B27" s="346" t="s">
        <v>119</v>
      </c>
      <c r="C27" s="344" t="s">
        <v>285</v>
      </c>
      <c r="D27" s="113" t="s">
        <v>54</v>
      </c>
      <c r="E27" s="13">
        <v>3</v>
      </c>
      <c r="F27" s="13">
        <v>3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>
        <v>3</v>
      </c>
      <c r="S27" s="13">
        <v>3</v>
      </c>
      <c r="T27" s="13">
        <v>3</v>
      </c>
      <c r="U27" s="13">
        <v>3</v>
      </c>
      <c r="V27" s="146"/>
      <c r="W27" s="146"/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88">
        <v>3</v>
      </c>
      <c r="AN27" s="88">
        <v>3</v>
      </c>
      <c r="AO27" s="88">
        <v>3</v>
      </c>
      <c r="AP27" s="88">
        <v>3</v>
      </c>
      <c r="AQ27" s="88">
        <v>3</v>
      </c>
      <c r="AR27" s="244">
        <v>4</v>
      </c>
      <c r="AS27" s="86"/>
      <c r="AT27" s="86"/>
      <c r="AU27" s="103"/>
      <c r="AV27" s="146"/>
      <c r="AW27" s="146"/>
      <c r="AX27" s="146"/>
      <c r="AY27" s="146"/>
      <c r="AZ27" s="146"/>
      <c r="BA27" s="146"/>
      <c r="BB27" s="146"/>
      <c r="BC27" s="146"/>
      <c r="BD27" s="146"/>
      <c r="BE27" s="112">
        <f>SUM(E27:BD27)</f>
        <v>100</v>
      </c>
      <c r="BF27" s="25"/>
    </row>
    <row r="28" spans="1:58" s="23" customFormat="1" ht="15" customHeight="1">
      <c r="A28" s="399"/>
      <c r="B28" s="347"/>
      <c r="C28" s="350"/>
      <c r="D28" s="113" t="s">
        <v>53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6"/>
      <c r="W28" s="146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55"/>
      <c r="AN28" s="55"/>
      <c r="AO28" s="55"/>
      <c r="AP28" s="55"/>
      <c r="AQ28" s="55"/>
      <c r="AR28" s="55"/>
      <c r="AS28" s="86"/>
      <c r="AT28" s="86"/>
      <c r="AU28" s="103"/>
      <c r="AV28" s="146"/>
      <c r="AW28" s="146"/>
      <c r="AX28" s="146"/>
      <c r="AY28" s="146"/>
      <c r="AZ28" s="146"/>
      <c r="BA28" s="146"/>
      <c r="BB28" s="146"/>
      <c r="BC28" s="146"/>
      <c r="BD28" s="146"/>
      <c r="BE28" s="112"/>
      <c r="BF28" s="25"/>
    </row>
    <row r="29" spans="1:58" s="23" customFormat="1" ht="15" customHeight="1">
      <c r="A29" s="399"/>
      <c r="B29" s="370" t="s">
        <v>121</v>
      </c>
      <c r="C29" s="371" t="s">
        <v>286</v>
      </c>
      <c r="D29" s="55" t="s">
        <v>54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13">
        <v>3</v>
      </c>
      <c r="N29" s="13">
        <v>3</v>
      </c>
      <c r="O29" s="13">
        <v>3</v>
      </c>
      <c r="P29" s="13">
        <v>3</v>
      </c>
      <c r="Q29" s="13">
        <v>3</v>
      </c>
      <c r="R29" s="13">
        <v>3</v>
      </c>
      <c r="S29" s="13">
        <v>3</v>
      </c>
      <c r="T29" s="13">
        <v>3</v>
      </c>
      <c r="U29" s="13">
        <v>3</v>
      </c>
      <c r="V29" s="146"/>
      <c r="W29" s="146"/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88">
        <v>2</v>
      </c>
      <c r="AN29" s="88">
        <v>2</v>
      </c>
      <c r="AO29" s="88">
        <v>2</v>
      </c>
      <c r="AP29" s="88">
        <v>2</v>
      </c>
      <c r="AQ29" s="88">
        <v>2</v>
      </c>
      <c r="AR29" s="88">
        <v>2</v>
      </c>
      <c r="AS29" s="86"/>
      <c r="AT29" s="86"/>
      <c r="AU29" s="103"/>
      <c r="AV29" s="146"/>
      <c r="AW29" s="146"/>
      <c r="AX29" s="146"/>
      <c r="AY29" s="146"/>
      <c r="AZ29" s="146"/>
      <c r="BA29" s="146"/>
      <c r="BB29" s="146"/>
      <c r="BC29" s="146"/>
      <c r="BD29" s="48"/>
      <c r="BE29" s="112">
        <f>SUM(E29:BD29)</f>
        <v>78</v>
      </c>
      <c r="BF29" s="25"/>
    </row>
    <row r="30" spans="1:58" s="23" customFormat="1" ht="15" customHeight="1">
      <c r="A30" s="399"/>
      <c r="B30" s="370"/>
      <c r="C30" s="372"/>
      <c r="D30" s="55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46"/>
      <c r="W30" s="14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8"/>
      <c r="AN30" s="8"/>
      <c r="AO30" s="8"/>
      <c r="AP30" s="8"/>
      <c r="AQ30" s="8"/>
      <c r="AR30" s="8"/>
      <c r="AS30" s="86"/>
      <c r="AT30" s="86"/>
      <c r="AU30" s="103"/>
      <c r="AV30" s="146"/>
      <c r="AW30" s="146"/>
      <c r="AX30" s="146"/>
      <c r="AY30" s="146"/>
      <c r="AZ30" s="146"/>
      <c r="BA30" s="146"/>
      <c r="BB30" s="146"/>
      <c r="BC30" s="146"/>
      <c r="BD30" s="48"/>
      <c r="BE30" s="112"/>
      <c r="BF30" s="25"/>
    </row>
    <row r="31" spans="1:58" s="23" customFormat="1" ht="15" customHeight="1">
      <c r="A31" s="399"/>
      <c r="B31" s="370" t="s">
        <v>180</v>
      </c>
      <c r="C31" s="371" t="s">
        <v>287</v>
      </c>
      <c r="D31" s="55" t="s">
        <v>54</v>
      </c>
      <c r="E31" s="8">
        <v>2</v>
      </c>
      <c r="F31" s="8">
        <v>2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2</v>
      </c>
      <c r="M31" s="8">
        <v>2</v>
      </c>
      <c r="N31" s="8">
        <v>2</v>
      </c>
      <c r="O31" s="8">
        <v>2</v>
      </c>
      <c r="P31" s="8">
        <v>2</v>
      </c>
      <c r="Q31" s="8">
        <v>2</v>
      </c>
      <c r="R31" s="8">
        <v>2</v>
      </c>
      <c r="S31" s="8">
        <v>2</v>
      </c>
      <c r="T31" s="8">
        <v>2</v>
      </c>
      <c r="U31" s="8">
        <v>2</v>
      </c>
      <c r="V31" s="146"/>
      <c r="W31" s="146"/>
      <c r="X31" s="13">
        <v>2</v>
      </c>
      <c r="Y31" s="13">
        <v>2</v>
      </c>
      <c r="Z31" s="13">
        <v>2</v>
      </c>
      <c r="AA31" s="13">
        <v>2</v>
      </c>
      <c r="AB31" s="13">
        <v>2</v>
      </c>
      <c r="AC31" s="13">
        <v>2</v>
      </c>
      <c r="AD31" s="13">
        <v>2</v>
      </c>
      <c r="AE31" s="13">
        <v>2</v>
      </c>
      <c r="AF31" s="13">
        <v>2</v>
      </c>
      <c r="AG31" s="13">
        <v>2</v>
      </c>
      <c r="AH31" s="13">
        <v>2</v>
      </c>
      <c r="AI31" s="13">
        <v>2</v>
      </c>
      <c r="AJ31" s="13">
        <v>2</v>
      </c>
      <c r="AK31" s="13">
        <v>2</v>
      </c>
      <c r="AL31" s="13">
        <v>2</v>
      </c>
      <c r="AM31" s="88">
        <v>4</v>
      </c>
      <c r="AN31" s="88">
        <v>4</v>
      </c>
      <c r="AO31" s="88">
        <v>4</v>
      </c>
      <c r="AP31" s="88">
        <v>4</v>
      </c>
      <c r="AQ31" s="88">
        <v>4</v>
      </c>
      <c r="AR31" s="244">
        <v>1</v>
      </c>
      <c r="AS31" s="86"/>
      <c r="AT31" s="86"/>
      <c r="AU31" s="103"/>
      <c r="AV31" s="146"/>
      <c r="AW31" s="146"/>
      <c r="AX31" s="146"/>
      <c r="AY31" s="146"/>
      <c r="AZ31" s="146"/>
      <c r="BA31" s="146"/>
      <c r="BB31" s="146"/>
      <c r="BC31" s="146"/>
      <c r="BD31" s="48"/>
      <c r="BE31" s="112">
        <f>SUM(E31:BD31)</f>
        <v>85</v>
      </c>
      <c r="BF31" s="25"/>
    </row>
    <row r="32" spans="1:58" s="23" customFormat="1" ht="15" customHeight="1">
      <c r="A32" s="399"/>
      <c r="B32" s="370"/>
      <c r="C32" s="372"/>
      <c r="D32" s="55" t="s">
        <v>53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46"/>
      <c r="W32" s="14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8"/>
      <c r="AN32" s="8"/>
      <c r="AO32" s="8"/>
      <c r="AP32" s="8"/>
      <c r="AQ32" s="8"/>
      <c r="AR32" s="8"/>
      <c r="AS32" s="86"/>
      <c r="AT32" s="86"/>
      <c r="AU32" s="103"/>
      <c r="AV32" s="146"/>
      <c r="AW32" s="146"/>
      <c r="AX32" s="146"/>
      <c r="AY32" s="146"/>
      <c r="AZ32" s="146"/>
      <c r="BA32" s="146"/>
      <c r="BB32" s="146"/>
      <c r="BC32" s="146"/>
      <c r="BD32" s="48"/>
      <c r="BE32" s="112"/>
      <c r="BF32" s="25"/>
    </row>
    <row r="33" spans="1:58" s="23" customFormat="1" ht="15" customHeight="1">
      <c r="A33" s="399"/>
      <c r="B33" s="346" t="s">
        <v>149</v>
      </c>
      <c r="C33" s="336" t="s">
        <v>288</v>
      </c>
      <c r="D33" s="113" t="s">
        <v>54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40"/>
      <c r="T33" s="8"/>
      <c r="U33" s="8"/>
      <c r="V33" s="146"/>
      <c r="W33" s="146"/>
      <c r="X33" s="13">
        <v>2</v>
      </c>
      <c r="Y33" s="13">
        <v>2</v>
      </c>
      <c r="Z33" s="13">
        <v>2</v>
      </c>
      <c r="AA33" s="13">
        <v>2</v>
      </c>
      <c r="AB33" s="13">
        <v>2</v>
      </c>
      <c r="AC33" s="13">
        <v>2</v>
      </c>
      <c r="AD33" s="13">
        <v>2</v>
      </c>
      <c r="AE33" s="13">
        <v>2</v>
      </c>
      <c r="AF33" s="13">
        <v>2</v>
      </c>
      <c r="AG33" s="13">
        <v>2</v>
      </c>
      <c r="AH33" s="13">
        <v>2</v>
      </c>
      <c r="AI33" s="13">
        <v>2</v>
      </c>
      <c r="AJ33" s="13">
        <v>2</v>
      </c>
      <c r="AK33" s="13">
        <v>2</v>
      </c>
      <c r="AL33" s="13">
        <v>2</v>
      </c>
      <c r="AM33" s="12"/>
      <c r="AN33" s="12"/>
      <c r="AO33" s="12"/>
      <c r="AP33" s="12"/>
      <c r="AQ33" s="12"/>
      <c r="AR33" s="12"/>
      <c r="AS33" s="185"/>
      <c r="AT33" s="245"/>
      <c r="AU33" s="85"/>
      <c r="AV33" s="116"/>
      <c r="AW33" s="116"/>
      <c r="AX33" s="116"/>
      <c r="AY33" s="116"/>
      <c r="AZ33" s="116"/>
      <c r="BA33" s="116"/>
      <c r="BB33" s="116"/>
      <c r="BC33" s="116"/>
      <c r="BD33" s="116"/>
      <c r="BE33" s="112">
        <f>SUM(E33:BD33)</f>
        <v>30</v>
      </c>
      <c r="BF33" s="25"/>
    </row>
    <row r="34" spans="1:58" s="23" customFormat="1" ht="15" customHeight="1">
      <c r="A34" s="399"/>
      <c r="B34" s="389"/>
      <c r="C34" s="337"/>
      <c r="D34" s="113" t="s">
        <v>53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40"/>
      <c r="T34" s="8"/>
      <c r="U34" s="8"/>
      <c r="V34" s="146"/>
      <c r="W34" s="14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2"/>
      <c r="AN34" s="179"/>
      <c r="AO34" s="12"/>
      <c r="AP34" s="12"/>
      <c r="AQ34" s="12"/>
      <c r="AR34" s="12"/>
      <c r="AS34" s="185"/>
      <c r="AT34" s="245"/>
      <c r="AU34" s="85"/>
      <c r="AV34" s="116"/>
      <c r="AW34" s="116"/>
      <c r="AX34" s="116"/>
      <c r="AY34" s="116"/>
      <c r="AZ34" s="116"/>
      <c r="BA34" s="116"/>
      <c r="BB34" s="116"/>
      <c r="BC34" s="116"/>
      <c r="BD34" s="116"/>
      <c r="BE34" s="112"/>
      <c r="BF34" s="25"/>
    </row>
    <row r="35" spans="1:58" s="23" customFormat="1" ht="15" customHeight="1">
      <c r="A35" s="399"/>
      <c r="B35" s="389"/>
      <c r="C35" s="336" t="s">
        <v>289</v>
      </c>
      <c r="D35" s="113" t="s">
        <v>54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146"/>
      <c r="W35" s="146"/>
      <c r="X35" s="143">
        <v>2</v>
      </c>
      <c r="Y35" s="143">
        <v>2</v>
      </c>
      <c r="Z35" s="143">
        <v>2</v>
      </c>
      <c r="AA35" s="143">
        <v>2</v>
      </c>
      <c r="AB35" s="143">
        <v>2</v>
      </c>
      <c r="AC35" s="143">
        <v>2</v>
      </c>
      <c r="AD35" s="143">
        <v>2</v>
      </c>
      <c r="AE35" s="143">
        <v>2</v>
      </c>
      <c r="AF35" s="143">
        <v>2</v>
      </c>
      <c r="AG35" s="143">
        <v>2</v>
      </c>
      <c r="AH35" s="143">
        <v>2</v>
      </c>
      <c r="AI35" s="143">
        <v>2</v>
      </c>
      <c r="AJ35" s="143">
        <v>2</v>
      </c>
      <c r="AK35" s="143">
        <v>2</v>
      </c>
      <c r="AL35" s="143">
        <v>2</v>
      </c>
      <c r="AM35" s="179"/>
      <c r="AN35" s="179"/>
      <c r="AO35" s="179"/>
      <c r="AP35" s="179"/>
      <c r="AQ35" s="179"/>
      <c r="AR35" s="179"/>
      <c r="AS35" s="185"/>
      <c r="AT35" s="245"/>
      <c r="AU35" s="85"/>
      <c r="AV35" s="116"/>
      <c r="AW35" s="116"/>
      <c r="AX35" s="116"/>
      <c r="AY35" s="116"/>
      <c r="AZ35" s="116"/>
      <c r="BA35" s="116"/>
      <c r="BB35" s="116"/>
      <c r="BC35" s="116"/>
      <c r="BD35" s="116"/>
      <c r="BE35" s="112">
        <f>SUM(E35:BD35)</f>
        <v>30</v>
      </c>
      <c r="BF35" s="25"/>
    </row>
    <row r="36" spans="1:58" s="23" customFormat="1" ht="15" customHeight="1">
      <c r="A36" s="399"/>
      <c r="B36" s="389"/>
      <c r="C36" s="337"/>
      <c r="D36" s="113" t="s">
        <v>53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146"/>
      <c r="W36" s="146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79"/>
      <c r="AN36" s="179"/>
      <c r="AO36" s="179"/>
      <c r="AP36" s="179"/>
      <c r="AQ36" s="179"/>
      <c r="AR36" s="179"/>
      <c r="AS36" s="185"/>
      <c r="AT36" s="245"/>
      <c r="AU36" s="85"/>
      <c r="AV36" s="116"/>
      <c r="AW36" s="116"/>
      <c r="AX36" s="116"/>
      <c r="AY36" s="116"/>
      <c r="AZ36" s="116"/>
      <c r="BA36" s="116"/>
      <c r="BB36" s="116"/>
      <c r="BC36" s="116"/>
      <c r="BD36" s="116"/>
      <c r="BE36" s="112"/>
      <c r="BF36" s="25"/>
    </row>
    <row r="37" spans="1:58" s="23" customFormat="1" ht="15" customHeight="1">
      <c r="A37" s="399"/>
      <c r="B37" s="389"/>
      <c r="C37" s="336" t="s">
        <v>290</v>
      </c>
      <c r="D37" s="113" t="s">
        <v>54</v>
      </c>
      <c r="E37" s="143">
        <v>2</v>
      </c>
      <c r="F37" s="143">
        <v>2</v>
      </c>
      <c r="G37" s="143">
        <v>2</v>
      </c>
      <c r="H37" s="143">
        <v>2</v>
      </c>
      <c r="I37" s="143">
        <v>2</v>
      </c>
      <c r="J37" s="143">
        <v>2</v>
      </c>
      <c r="K37" s="143">
        <v>2</v>
      </c>
      <c r="L37" s="143">
        <v>2</v>
      </c>
      <c r="M37" s="143">
        <v>2</v>
      </c>
      <c r="N37" s="143">
        <v>2</v>
      </c>
      <c r="O37" s="143">
        <v>2</v>
      </c>
      <c r="P37" s="143">
        <v>2</v>
      </c>
      <c r="Q37" s="143">
        <v>2</v>
      </c>
      <c r="R37" s="143">
        <v>2</v>
      </c>
      <c r="S37" s="143">
        <v>2</v>
      </c>
      <c r="T37" s="143">
        <v>2</v>
      </c>
      <c r="U37" s="143">
        <v>2</v>
      </c>
      <c r="V37" s="146"/>
      <c r="W37" s="146"/>
      <c r="X37" s="143">
        <v>1</v>
      </c>
      <c r="Y37" s="143">
        <v>1</v>
      </c>
      <c r="Z37" s="143">
        <v>1</v>
      </c>
      <c r="AA37" s="143">
        <v>1</v>
      </c>
      <c r="AB37" s="143">
        <v>1</v>
      </c>
      <c r="AC37" s="143">
        <v>1</v>
      </c>
      <c r="AD37" s="143">
        <v>1</v>
      </c>
      <c r="AE37" s="143">
        <v>1</v>
      </c>
      <c r="AF37" s="143">
        <v>1</v>
      </c>
      <c r="AG37" s="143">
        <v>1</v>
      </c>
      <c r="AH37" s="143">
        <v>1</v>
      </c>
      <c r="AI37" s="143">
        <v>1</v>
      </c>
      <c r="AJ37" s="143">
        <v>1</v>
      </c>
      <c r="AK37" s="143">
        <v>1</v>
      </c>
      <c r="AL37" s="53">
        <v>0</v>
      </c>
      <c r="AM37" s="179"/>
      <c r="AN37" s="179"/>
      <c r="AO37" s="179"/>
      <c r="AP37" s="179"/>
      <c r="AQ37" s="179"/>
      <c r="AR37" s="179"/>
      <c r="AS37" s="185"/>
      <c r="AT37" s="245"/>
      <c r="AU37" s="85"/>
      <c r="AV37" s="116"/>
      <c r="AW37" s="116"/>
      <c r="AX37" s="116"/>
      <c r="AY37" s="116"/>
      <c r="AZ37" s="116"/>
      <c r="BA37" s="116"/>
      <c r="BB37" s="116"/>
      <c r="BC37" s="116"/>
      <c r="BD37" s="116"/>
      <c r="BE37" s="112">
        <f>SUM(E37:BD37)</f>
        <v>48</v>
      </c>
      <c r="BF37" s="25"/>
    </row>
    <row r="38" spans="1:58" s="23" customFormat="1" ht="15" customHeight="1">
      <c r="A38" s="399"/>
      <c r="B38" s="347"/>
      <c r="C38" s="337"/>
      <c r="D38" s="113" t="s">
        <v>53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6"/>
      <c r="W38" s="146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86"/>
      <c r="AT38" s="86"/>
      <c r="AU38" s="103"/>
      <c r="AV38" s="146"/>
      <c r="AW38" s="146"/>
      <c r="AX38" s="146"/>
      <c r="AY38" s="146"/>
      <c r="AZ38" s="146"/>
      <c r="BA38" s="146"/>
      <c r="BB38" s="146"/>
      <c r="BC38" s="146"/>
      <c r="BD38" s="146"/>
      <c r="BE38" s="112"/>
      <c r="BF38" s="25"/>
    </row>
    <row r="39" spans="1:58" s="23" customFormat="1" ht="15" customHeight="1">
      <c r="A39" s="399"/>
      <c r="B39" s="346" t="s">
        <v>148</v>
      </c>
      <c r="C39" s="344" t="s">
        <v>291</v>
      </c>
      <c r="D39" s="113" t="s">
        <v>54</v>
      </c>
      <c r="E39" s="13">
        <v>2</v>
      </c>
      <c r="F39" s="13">
        <v>2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>
        <v>2</v>
      </c>
      <c r="M39" s="13">
        <v>2</v>
      </c>
      <c r="N39" s="13">
        <v>2</v>
      </c>
      <c r="O39" s="13">
        <v>2</v>
      </c>
      <c r="P39" s="13">
        <v>2</v>
      </c>
      <c r="Q39" s="13">
        <v>2</v>
      </c>
      <c r="R39" s="13">
        <v>2</v>
      </c>
      <c r="S39" s="13">
        <v>2</v>
      </c>
      <c r="T39" s="244">
        <v>3</v>
      </c>
      <c r="U39" s="244">
        <v>3</v>
      </c>
      <c r="V39" s="146"/>
      <c r="W39" s="14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240"/>
      <c r="AM39" s="8"/>
      <c r="AN39" s="8"/>
      <c r="AO39" s="8"/>
      <c r="AP39" s="8"/>
      <c r="AQ39" s="8"/>
      <c r="AR39" s="8"/>
      <c r="AS39" s="86"/>
      <c r="AT39" s="86"/>
      <c r="AU39" s="103"/>
      <c r="AV39" s="146"/>
      <c r="AW39" s="146"/>
      <c r="AX39" s="146"/>
      <c r="AY39" s="146"/>
      <c r="AZ39" s="146"/>
      <c r="BA39" s="146"/>
      <c r="BB39" s="146"/>
      <c r="BC39" s="146"/>
      <c r="BD39" s="146"/>
      <c r="BE39" s="112">
        <f>SUM(E39:BD39)</f>
        <v>36</v>
      </c>
      <c r="BF39" s="25"/>
    </row>
    <row r="40" spans="1:58" s="23" customFormat="1" ht="15" customHeight="1">
      <c r="A40" s="399"/>
      <c r="B40" s="347"/>
      <c r="C40" s="350"/>
      <c r="D40" s="113" t="s">
        <v>53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3"/>
      <c r="T40" s="13"/>
      <c r="U40" s="13"/>
      <c r="V40" s="146"/>
      <c r="W40" s="146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40"/>
      <c r="AM40" s="8"/>
      <c r="AN40" s="240"/>
      <c r="AO40" s="8"/>
      <c r="AP40" s="8"/>
      <c r="AQ40" s="8"/>
      <c r="AR40" s="8"/>
      <c r="AS40" s="86"/>
      <c r="AT40" s="86"/>
      <c r="AU40" s="103"/>
      <c r="AV40" s="146"/>
      <c r="AW40" s="146"/>
      <c r="AX40" s="146"/>
      <c r="AY40" s="146"/>
      <c r="AZ40" s="146"/>
      <c r="BA40" s="146"/>
      <c r="BB40" s="146"/>
      <c r="BC40" s="146"/>
      <c r="BD40" s="146"/>
      <c r="BE40" s="112"/>
      <c r="BF40" s="25"/>
    </row>
    <row r="41" spans="1:58" ht="15" customHeight="1">
      <c r="A41" s="399"/>
      <c r="B41" s="346" t="s">
        <v>150</v>
      </c>
      <c r="C41" s="336" t="s">
        <v>292</v>
      </c>
      <c r="D41" s="113" t="s">
        <v>54</v>
      </c>
      <c r="E41" s="13">
        <v>2</v>
      </c>
      <c r="F41" s="13">
        <v>2</v>
      </c>
      <c r="G41" s="13">
        <v>2</v>
      </c>
      <c r="H41" s="13">
        <v>2</v>
      </c>
      <c r="I41" s="13">
        <v>2</v>
      </c>
      <c r="J41" s="13">
        <v>2</v>
      </c>
      <c r="K41" s="13">
        <v>2</v>
      </c>
      <c r="L41" s="13">
        <v>2</v>
      </c>
      <c r="M41" s="13">
        <v>2</v>
      </c>
      <c r="N41" s="13">
        <v>2</v>
      </c>
      <c r="O41" s="13">
        <v>2</v>
      </c>
      <c r="P41" s="13">
        <v>2</v>
      </c>
      <c r="Q41" s="13">
        <v>2</v>
      </c>
      <c r="R41" s="13">
        <v>2</v>
      </c>
      <c r="S41" s="143">
        <v>2</v>
      </c>
      <c r="T41" s="244">
        <v>3</v>
      </c>
      <c r="U41" s="244">
        <v>3</v>
      </c>
      <c r="V41" s="146"/>
      <c r="W41" s="146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40"/>
      <c r="AM41" s="8"/>
      <c r="AN41" s="8"/>
      <c r="AO41" s="8"/>
      <c r="AP41" s="8"/>
      <c r="AQ41" s="8"/>
      <c r="AR41" s="8"/>
      <c r="AS41" s="86"/>
      <c r="AT41" s="86"/>
      <c r="AU41" s="103"/>
      <c r="AV41" s="146"/>
      <c r="AW41" s="146"/>
      <c r="AX41" s="146"/>
      <c r="AY41" s="146"/>
      <c r="AZ41" s="146"/>
      <c r="BA41" s="146"/>
      <c r="BB41" s="146"/>
      <c r="BC41" s="146"/>
      <c r="BD41" s="146"/>
      <c r="BE41" s="112">
        <f>SUM(E41:BD41)</f>
        <v>36</v>
      </c>
    </row>
    <row r="42" spans="1:58" ht="15" customHeight="1">
      <c r="A42" s="399"/>
      <c r="B42" s="347"/>
      <c r="C42" s="412"/>
      <c r="D42" s="113" t="s">
        <v>53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6"/>
      <c r="W42" s="146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86"/>
      <c r="AT42" s="86"/>
      <c r="AU42" s="103"/>
      <c r="AV42" s="146"/>
      <c r="AW42" s="146"/>
      <c r="AX42" s="146"/>
      <c r="AY42" s="146"/>
      <c r="AZ42" s="146"/>
      <c r="BA42" s="146"/>
      <c r="BB42" s="146"/>
      <c r="BC42" s="146"/>
      <c r="BD42" s="146"/>
      <c r="BE42" s="112"/>
    </row>
    <row r="43" spans="1:58" s="23" customFormat="1" ht="15" customHeight="1">
      <c r="A43" s="399"/>
      <c r="B43" s="332" t="s">
        <v>8</v>
      </c>
      <c r="C43" s="340" t="s">
        <v>9</v>
      </c>
      <c r="D43" s="55" t="s">
        <v>54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6"/>
      <c r="W43" s="14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40"/>
      <c r="AM43" s="8"/>
      <c r="AN43" s="8"/>
      <c r="AO43" s="8"/>
      <c r="AP43" s="8"/>
      <c r="AQ43" s="8"/>
      <c r="AR43" s="8"/>
      <c r="AS43" s="86"/>
      <c r="AT43" s="86"/>
      <c r="AU43" s="103"/>
      <c r="AV43" s="146"/>
      <c r="AW43" s="146"/>
      <c r="AX43" s="146"/>
      <c r="AY43" s="146"/>
      <c r="AZ43" s="146"/>
      <c r="BA43" s="146"/>
      <c r="BB43" s="146"/>
      <c r="BC43" s="146"/>
      <c r="BD43" s="48"/>
      <c r="BE43" s="112"/>
      <c r="BF43" s="25"/>
    </row>
    <row r="44" spans="1:58" s="23" customFormat="1" ht="15" customHeight="1">
      <c r="A44" s="399"/>
      <c r="B44" s="333"/>
      <c r="C44" s="341"/>
      <c r="D44" s="55" t="s">
        <v>53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6"/>
      <c r="W44" s="14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40"/>
      <c r="AM44" s="8"/>
      <c r="AN44" s="8"/>
      <c r="AO44" s="8"/>
      <c r="AP44" s="8"/>
      <c r="AQ44" s="8"/>
      <c r="AR44" s="8"/>
      <c r="AS44" s="86"/>
      <c r="AT44" s="86"/>
      <c r="AU44" s="103"/>
      <c r="AV44" s="146"/>
      <c r="AW44" s="146"/>
      <c r="AX44" s="146"/>
      <c r="AY44" s="146"/>
      <c r="AZ44" s="146"/>
      <c r="BA44" s="146"/>
      <c r="BB44" s="146"/>
      <c r="BC44" s="146"/>
      <c r="BD44" s="48"/>
      <c r="BE44" s="112"/>
      <c r="BF44" s="25"/>
    </row>
    <row r="45" spans="1:58" s="23" customFormat="1" ht="15" customHeight="1">
      <c r="A45" s="399"/>
      <c r="B45" s="346" t="s">
        <v>293</v>
      </c>
      <c r="C45" s="344" t="s">
        <v>294</v>
      </c>
      <c r="D45" s="55"/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43">
        <v>1</v>
      </c>
      <c r="R45" s="143">
        <v>1</v>
      </c>
      <c r="S45" s="143">
        <v>1</v>
      </c>
      <c r="T45" s="143">
        <v>1</v>
      </c>
      <c r="U45" s="143">
        <v>1</v>
      </c>
      <c r="V45" s="48"/>
      <c r="W45" s="116"/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1</v>
      </c>
      <c r="AD45" s="13">
        <v>1</v>
      </c>
      <c r="AE45" s="13">
        <v>1</v>
      </c>
      <c r="AF45" s="13">
        <v>1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</v>
      </c>
      <c r="AQ45" s="13">
        <v>1</v>
      </c>
      <c r="AR45" s="246">
        <v>2</v>
      </c>
      <c r="AS45" s="245"/>
      <c r="AT45" s="245"/>
      <c r="AU45" s="85"/>
      <c r="AV45" s="116"/>
      <c r="AW45" s="116"/>
      <c r="AX45" s="116"/>
      <c r="AY45" s="116"/>
      <c r="AZ45" s="116"/>
      <c r="BA45" s="116"/>
      <c r="BB45" s="116"/>
      <c r="BC45" s="116"/>
      <c r="BD45" s="116"/>
      <c r="BE45" s="112">
        <f>SUM(E45:BD45)</f>
        <v>39</v>
      </c>
      <c r="BF45" s="25"/>
    </row>
    <row r="46" spans="1:58" s="23" customFormat="1" ht="15" customHeight="1">
      <c r="A46" s="399"/>
      <c r="B46" s="347"/>
      <c r="C46" s="350"/>
      <c r="D46" s="5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16"/>
      <c r="W46" s="11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79"/>
      <c r="AM46" s="12"/>
      <c r="AN46" s="12"/>
      <c r="AO46" s="12"/>
      <c r="AP46" s="12"/>
      <c r="AQ46" s="12"/>
      <c r="AR46" s="12"/>
      <c r="AS46" s="245"/>
      <c r="AT46" s="245"/>
      <c r="AU46" s="85"/>
      <c r="AV46" s="116"/>
      <c r="AW46" s="116"/>
      <c r="AX46" s="116"/>
      <c r="AY46" s="116"/>
      <c r="AZ46" s="116"/>
      <c r="BA46" s="116"/>
      <c r="BB46" s="116"/>
      <c r="BC46" s="116"/>
      <c r="BD46" s="116"/>
      <c r="BE46" s="112"/>
      <c r="BF46" s="25"/>
    </row>
    <row r="47" spans="1:58" s="23" customFormat="1" ht="15" customHeight="1">
      <c r="A47" s="399"/>
      <c r="B47" s="346" t="s">
        <v>295</v>
      </c>
      <c r="C47" s="480" t="s">
        <v>186</v>
      </c>
      <c r="D47" s="5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6"/>
      <c r="W47" s="116"/>
      <c r="X47" s="13">
        <v>3</v>
      </c>
      <c r="Y47" s="13">
        <v>3</v>
      </c>
      <c r="Z47" s="13">
        <v>3</v>
      </c>
      <c r="AA47" s="13">
        <v>3</v>
      </c>
      <c r="AB47" s="13">
        <v>3</v>
      </c>
      <c r="AC47" s="13">
        <v>3</v>
      </c>
      <c r="AD47" s="13">
        <v>3</v>
      </c>
      <c r="AE47" s="13">
        <v>3</v>
      </c>
      <c r="AF47" s="13">
        <v>3</v>
      </c>
      <c r="AG47" s="13">
        <v>3</v>
      </c>
      <c r="AH47" s="13">
        <v>3</v>
      </c>
      <c r="AI47" s="13">
        <v>3</v>
      </c>
      <c r="AJ47" s="13">
        <v>3</v>
      </c>
      <c r="AK47" s="13">
        <v>3</v>
      </c>
      <c r="AL47" s="53">
        <v>4</v>
      </c>
      <c r="AM47" s="244">
        <v>1</v>
      </c>
      <c r="AN47" s="244">
        <v>1</v>
      </c>
      <c r="AO47" s="244">
        <v>1</v>
      </c>
      <c r="AP47" s="244">
        <v>1</v>
      </c>
      <c r="AQ47" s="244">
        <v>1</v>
      </c>
      <c r="AR47" s="244">
        <v>0</v>
      </c>
      <c r="AS47" s="185"/>
      <c r="AT47" s="245"/>
      <c r="AU47" s="85"/>
      <c r="AV47" s="116"/>
      <c r="AW47" s="116"/>
      <c r="AX47" s="116"/>
      <c r="AY47" s="116"/>
      <c r="AZ47" s="116"/>
      <c r="BA47" s="116"/>
      <c r="BB47" s="116"/>
      <c r="BC47" s="116"/>
      <c r="BD47" s="116"/>
      <c r="BE47" s="247">
        <f>SUM(X47:BD47)</f>
        <v>51</v>
      </c>
      <c r="BF47" s="25"/>
    </row>
    <row r="48" spans="1:58" s="23" customFormat="1" ht="15" customHeight="1">
      <c r="A48" s="399"/>
      <c r="B48" s="347"/>
      <c r="C48" s="481"/>
      <c r="D48" s="5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16"/>
      <c r="W48" s="116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85"/>
      <c r="AT48" s="245"/>
      <c r="AU48" s="85"/>
      <c r="AV48" s="116"/>
      <c r="AW48" s="116"/>
      <c r="AX48" s="116"/>
      <c r="AY48" s="116"/>
      <c r="AZ48" s="116"/>
      <c r="BA48" s="116"/>
      <c r="BB48" s="116"/>
      <c r="BC48" s="116"/>
      <c r="BD48" s="116"/>
      <c r="BE48" s="247"/>
      <c r="BF48" s="25"/>
    </row>
    <row r="49" spans="1:58" s="23" customFormat="1" ht="15" customHeight="1">
      <c r="A49" s="87"/>
      <c r="B49" s="392" t="s">
        <v>6</v>
      </c>
      <c r="C49" s="384" t="s">
        <v>103</v>
      </c>
      <c r="D49" s="108" t="s">
        <v>54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46"/>
      <c r="W49" s="14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86"/>
      <c r="AT49" s="86"/>
      <c r="AU49" s="103"/>
      <c r="AV49" s="146"/>
      <c r="AW49" s="146"/>
      <c r="AX49" s="146"/>
      <c r="AY49" s="146"/>
      <c r="AZ49" s="146"/>
      <c r="BA49" s="146"/>
      <c r="BB49" s="146"/>
      <c r="BC49" s="146"/>
      <c r="BD49" s="146"/>
      <c r="BE49" s="111"/>
      <c r="BF49" s="25"/>
    </row>
    <row r="50" spans="1:58" s="23" customFormat="1" ht="15" customHeight="1">
      <c r="A50" s="87"/>
      <c r="B50" s="393"/>
      <c r="C50" s="385"/>
      <c r="D50" s="108" t="s">
        <v>53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46"/>
      <c r="W50" s="14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86"/>
      <c r="AT50" s="86"/>
      <c r="AU50" s="103"/>
      <c r="AV50" s="146"/>
      <c r="AW50" s="146"/>
      <c r="AX50" s="146"/>
      <c r="AY50" s="146"/>
      <c r="AZ50" s="146"/>
      <c r="BA50" s="146"/>
      <c r="BB50" s="146"/>
      <c r="BC50" s="146"/>
      <c r="BD50" s="146"/>
      <c r="BE50" s="110"/>
      <c r="BF50" s="25"/>
    </row>
    <row r="51" spans="1:58" s="23" customFormat="1" ht="15" customHeight="1">
      <c r="A51" s="87"/>
      <c r="B51" s="392" t="s">
        <v>124</v>
      </c>
      <c r="C51" s="384" t="s">
        <v>102</v>
      </c>
      <c r="D51" s="108" t="s">
        <v>54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46"/>
      <c r="W51" s="14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86"/>
      <c r="AT51" s="86"/>
      <c r="AU51" s="103"/>
      <c r="AV51" s="146"/>
      <c r="AW51" s="146"/>
      <c r="AX51" s="146"/>
      <c r="AY51" s="146"/>
      <c r="AZ51" s="146"/>
      <c r="BA51" s="146"/>
      <c r="BB51" s="146"/>
      <c r="BC51" s="146"/>
      <c r="BD51" s="146"/>
      <c r="BE51" s="109"/>
      <c r="BF51" s="25"/>
    </row>
    <row r="52" spans="1:58" s="23" customFormat="1" ht="12" customHeight="1">
      <c r="A52" s="87"/>
      <c r="B52" s="393"/>
      <c r="C52" s="385" t="s">
        <v>102</v>
      </c>
      <c r="D52" s="108" t="s">
        <v>53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46"/>
      <c r="W52" s="14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86"/>
      <c r="AT52" s="86"/>
      <c r="AU52" s="103"/>
      <c r="AV52" s="146"/>
      <c r="AW52" s="146"/>
      <c r="AX52" s="146"/>
      <c r="AY52" s="146"/>
      <c r="AZ52" s="146"/>
      <c r="BA52" s="146"/>
      <c r="BB52" s="146"/>
      <c r="BC52" s="146"/>
      <c r="BD52" s="146"/>
      <c r="BE52" s="99"/>
      <c r="BF52" s="25"/>
    </row>
    <row r="53" spans="1:58" s="23" customFormat="1" ht="20.25" customHeight="1">
      <c r="A53" s="87"/>
      <c r="B53" s="321" t="s">
        <v>166</v>
      </c>
      <c r="C53" s="394" t="s">
        <v>133</v>
      </c>
      <c r="D53" s="54" t="s">
        <v>54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146"/>
      <c r="W53" s="146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86"/>
      <c r="AT53" s="86"/>
      <c r="AU53" s="103"/>
      <c r="AV53" s="146"/>
      <c r="AW53" s="146"/>
      <c r="AX53" s="146"/>
      <c r="AY53" s="146"/>
      <c r="AZ53" s="146"/>
      <c r="BA53" s="146"/>
      <c r="BB53" s="146"/>
      <c r="BC53" s="146"/>
      <c r="BD53" s="146"/>
      <c r="BE53" s="99"/>
      <c r="BF53" s="25"/>
    </row>
    <row r="54" spans="1:58" s="23" customFormat="1" ht="19.5" customHeight="1">
      <c r="A54" s="87"/>
      <c r="B54" s="322"/>
      <c r="C54" s="395" t="s">
        <v>132</v>
      </c>
      <c r="D54" s="54" t="s">
        <v>53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146"/>
      <c r="W54" s="146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86"/>
      <c r="AT54" s="86"/>
      <c r="AU54" s="103"/>
      <c r="AV54" s="146"/>
      <c r="AW54" s="146"/>
      <c r="AX54" s="146"/>
      <c r="AY54" s="146"/>
      <c r="AZ54" s="146"/>
      <c r="BA54" s="146"/>
      <c r="BB54" s="146"/>
      <c r="BC54" s="146"/>
      <c r="BD54" s="146"/>
      <c r="BE54" s="99"/>
      <c r="BF54" s="25"/>
    </row>
    <row r="55" spans="1:58" s="23" customFormat="1" ht="17.25" customHeight="1">
      <c r="A55" s="87"/>
      <c r="B55" s="346" t="s">
        <v>179</v>
      </c>
      <c r="C55" s="401" t="s">
        <v>296</v>
      </c>
      <c r="D55" s="135" t="s">
        <v>54</v>
      </c>
      <c r="E55" s="168">
        <v>3</v>
      </c>
      <c r="F55" s="168">
        <v>3</v>
      </c>
      <c r="G55" s="168">
        <v>3</v>
      </c>
      <c r="H55" s="168">
        <v>3</v>
      </c>
      <c r="I55" s="168">
        <v>3</v>
      </c>
      <c r="J55" s="168">
        <v>3</v>
      </c>
      <c r="K55" s="168">
        <v>3</v>
      </c>
      <c r="L55" s="168">
        <v>3</v>
      </c>
      <c r="M55" s="168">
        <v>3</v>
      </c>
      <c r="N55" s="168">
        <v>3</v>
      </c>
      <c r="O55" s="168">
        <v>3</v>
      </c>
      <c r="P55" s="248">
        <v>3</v>
      </c>
      <c r="Q55" s="248">
        <v>3</v>
      </c>
      <c r="R55" s="248">
        <v>3</v>
      </c>
      <c r="S55" s="248">
        <v>3</v>
      </c>
      <c r="T55" s="249">
        <v>1</v>
      </c>
      <c r="U55" s="249">
        <v>1</v>
      </c>
      <c r="V55" s="146"/>
      <c r="W55" s="146"/>
      <c r="X55" s="143">
        <v>7</v>
      </c>
      <c r="Y55" s="143">
        <v>7</v>
      </c>
      <c r="Z55" s="143">
        <v>7</v>
      </c>
      <c r="AA55" s="143">
        <v>7</v>
      </c>
      <c r="AB55" s="143">
        <v>7</v>
      </c>
      <c r="AC55" s="143">
        <v>7</v>
      </c>
      <c r="AD55" s="143">
        <v>7</v>
      </c>
      <c r="AE55" s="143">
        <v>7</v>
      </c>
      <c r="AF55" s="143">
        <v>7</v>
      </c>
      <c r="AG55" s="143">
        <v>1</v>
      </c>
      <c r="AH55" s="143">
        <v>1</v>
      </c>
      <c r="AI55" s="143">
        <v>1</v>
      </c>
      <c r="AJ55" s="143">
        <v>1</v>
      </c>
      <c r="AK55" s="143">
        <v>1</v>
      </c>
      <c r="AL55" s="143">
        <v>1</v>
      </c>
      <c r="AM55" s="250">
        <v>1</v>
      </c>
      <c r="AN55" s="250">
        <v>1</v>
      </c>
      <c r="AO55" s="250">
        <v>1</v>
      </c>
      <c r="AP55" s="250">
        <v>1</v>
      </c>
      <c r="AQ55" s="250">
        <v>1</v>
      </c>
      <c r="AR55" s="42">
        <v>0</v>
      </c>
      <c r="AS55" s="86"/>
      <c r="AT55" s="86"/>
      <c r="AU55" s="103"/>
      <c r="AV55" s="146"/>
      <c r="AW55" s="146"/>
      <c r="AX55" s="146"/>
      <c r="AY55" s="146"/>
      <c r="AZ55" s="146"/>
      <c r="BA55" s="146"/>
      <c r="BB55" s="146"/>
      <c r="BC55" s="146"/>
      <c r="BD55" s="146"/>
      <c r="BE55" s="198">
        <f>SUM(E55:BD55)</f>
        <v>121</v>
      </c>
      <c r="BF55" s="25"/>
    </row>
    <row r="56" spans="1:58" s="23" customFormat="1" ht="14.25" customHeight="1">
      <c r="A56" s="87"/>
      <c r="B56" s="403"/>
      <c r="C56" s="402" t="s">
        <v>132</v>
      </c>
      <c r="D56" s="135" t="s">
        <v>53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6"/>
      <c r="W56" s="146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86"/>
      <c r="AT56" s="86"/>
      <c r="AU56" s="103"/>
      <c r="AV56" s="146"/>
      <c r="AW56" s="146"/>
      <c r="AX56" s="146"/>
      <c r="AY56" s="146"/>
      <c r="AZ56" s="146"/>
      <c r="BA56" s="146"/>
      <c r="BB56" s="146"/>
      <c r="BC56" s="146"/>
      <c r="BD56" s="146"/>
      <c r="BE56" s="99"/>
      <c r="BF56" s="25"/>
    </row>
    <row r="57" spans="1:58" s="23" customFormat="1" ht="15" customHeight="1">
      <c r="A57" s="87"/>
      <c r="B57" s="168" t="s">
        <v>167</v>
      </c>
      <c r="C57" s="59" t="s">
        <v>297</v>
      </c>
      <c r="D57" s="104" t="s">
        <v>54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143"/>
      <c r="Q57" s="143"/>
      <c r="R57" s="143"/>
      <c r="S57" s="143"/>
      <c r="T57" s="143"/>
      <c r="U57" s="143"/>
      <c r="V57" s="146"/>
      <c r="W57" s="146"/>
      <c r="X57" s="8"/>
      <c r="Y57" s="8"/>
      <c r="Z57" s="8"/>
      <c r="AA57" s="8"/>
      <c r="AB57" s="8"/>
      <c r="AC57" s="240"/>
      <c r="AD57" s="240"/>
      <c r="AE57" s="240"/>
      <c r="AF57" s="240"/>
      <c r="AG57" s="240">
        <v>6</v>
      </c>
      <c r="AH57" s="240">
        <v>6</v>
      </c>
      <c r="AI57" s="240">
        <v>6</v>
      </c>
      <c r="AJ57" s="240">
        <v>6</v>
      </c>
      <c r="AK57" s="240">
        <v>6</v>
      </c>
      <c r="AL57" s="240">
        <v>6</v>
      </c>
      <c r="AM57" s="244">
        <v>6</v>
      </c>
      <c r="AN57" s="244">
        <v>6</v>
      </c>
      <c r="AO57" s="244">
        <v>6</v>
      </c>
      <c r="AP57" s="244">
        <v>6</v>
      </c>
      <c r="AQ57" s="244">
        <v>6</v>
      </c>
      <c r="AR57" s="244">
        <v>6</v>
      </c>
      <c r="AS57" s="86"/>
      <c r="AT57" s="86"/>
      <c r="AU57" s="103"/>
      <c r="AV57" s="146"/>
      <c r="AW57" s="146"/>
      <c r="AX57" s="146"/>
      <c r="AY57" s="146"/>
      <c r="AZ57" s="146"/>
      <c r="BA57" s="146"/>
      <c r="BB57" s="146"/>
      <c r="BC57" s="146"/>
      <c r="BD57" s="146"/>
      <c r="BE57" s="142">
        <f>SUM(E57:BD57)</f>
        <v>72</v>
      </c>
      <c r="BF57" s="25"/>
    </row>
    <row r="58" spans="1:58" s="23" customFormat="1" ht="15" customHeight="1">
      <c r="A58" s="87"/>
      <c r="B58" s="188" t="s">
        <v>168</v>
      </c>
      <c r="C58" s="105" t="s">
        <v>298</v>
      </c>
      <c r="D58" s="104" t="s">
        <v>54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46"/>
      <c r="W58" s="146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6">
        <v>36</v>
      </c>
      <c r="AT58" s="86">
        <v>36</v>
      </c>
      <c r="AU58" s="103"/>
      <c r="AV58" s="146"/>
      <c r="AW58" s="146"/>
      <c r="AX58" s="146"/>
      <c r="AY58" s="146"/>
      <c r="AZ58" s="146"/>
      <c r="BA58" s="146"/>
      <c r="BB58" s="146"/>
      <c r="BC58" s="146"/>
      <c r="BD58" s="146"/>
      <c r="BE58" s="99">
        <f>SUM(E58:BD58)</f>
        <v>72</v>
      </c>
      <c r="BF58" s="25"/>
    </row>
    <row r="59" spans="1:58" s="76" customFormat="1" ht="15" customHeight="1">
      <c r="A59" s="396" t="s">
        <v>52</v>
      </c>
      <c r="B59" s="397"/>
      <c r="C59" s="398"/>
      <c r="D59" s="241"/>
      <c r="E59" s="101">
        <f t="shared" ref="E59:U59" si="0">SUM(E11:E58)</f>
        <v>36</v>
      </c>
      <c r="F59" s="101">
        <f t="shared" si="0"/>
        <v>36</v>
      </c>
      <c r="G59" s="101">
        <f t="shared" si="0"/>
        <v>36</v>
      </c>
      <c r="H59" s="101">
        <f t="shared" si="0"/>
        <v>36</v>
      </c>
      <c r="I59" s="101">
        <f t="shared" si="0"/>
        <v>36</v>
      </c>
      <c r="J59" s="101">
        <f t="shared" si="0"/>
        <v>36</v>
      </c>
      <c r="K59" s="101">
        <f t="shared" si="0"/>
        <v>36</v>
      </c>
      <c r="L59" s="101">
        <f t="shared" si="0"/>
        <v>36</v>
      </c>
      <c r="M59" s="101">
        <f t="shared" si="0"/>
        <v>36</v>
      </c>
      <c r="N59" s="101">
        <f t="shared" si="0"/>
        <v>36</v>
      </c>
      <c r="O59" s="101">
        <f t="shared" si="0"/>
        <v>36</v>
      </c>
      <c r="P59" s="101">
        <f t="shared" si="0"/>
        <v>36</v>
      </c>
      <c r="Q59" s="101">
        <f t="shared" si="0"/>
        <v>36</v>
      </c>
      <c r="R59" s="101">
        <f t="shared" si="0"/>
        <v>36</v>
      </c>
      <c r="S59" s="101">
        <f t="shared" si="0"/>
        <v>36</v>
      </c>
      <c r="T59" s="101">
        <f t="shared" si="0"/>
        <v>36</v>
      </c>
      <c r="U59" s="101">
        <f t="shared" si="0"/>
        <v>36</v>
      </c>
      <c r="V59" s="36">
        <v>0</v>
      </c>
      <c r="W59" s="36">
        <v>0</v>
      </c>
      <c r="X59" s="101">
        <f t="shared" ref="X59:AT59" si="1">SUM(X11:X58)</f>
        <v>36</v>
      </c>
      <c r="Y59" s="101">
        <f t="shared" si="1"/>
        <v>36</v>
      </c>
      <c r="Z59" s="101">
        <f t="shared" si="1"/>
        <v>36</v>
      </c>
      <c r="AA59" s="101">
        <f t="shared" si="1"/>
        <v>36</v>
      </c>
      <c r="AB59" s="101">
        <f t="shared" si="1"/>
        <v>36</v>
      </c>
      <c r="AC59" s="101">
        <f t="shared" si="1"/>
        <v>36</v>
      </c>
      <c r="AD59" s="101">
        <f t="shared" si="1"/>
        <v>36</v>
      </c>
      <c r="AE59" s="101">
        <f t="shared" si="1"/>
        <v>36</v>
      </c>
      <c r="AF59" s="101">
        <f t="shared" si="1"/>
        <v>36</v>
      </c>
      <c r="AG59" s="101">
        <f t="shared" si="1"/>
        <v>36</v>
      </c>
      <c r="AH59" s="101">
        <f t="shared" si="1"/>
        <v>36</v>
      </c>
      <c r="AI59" s="101">
        <f t="shared" si="1"/>
        <v>36</v>
      </c>
      <c r="AJ59" s="101">
        <f t="shared" si="1"/>
        <v>36</v>
      </c>
      <c r="AK59" s="101">
        <f t="shared" si="1"/>
        <v>36</v>
      </c>
      <c r="AL59" s="101">
        <f t="shared" si="1"/>
        <v>36</v>
      </c>
      <c r="AM59" s="101">
        <f t="shared" si="1"/>
        <v>36</v>
      </c>
      <c r="AN59" s="101">
        <f t="shared" si="1"/>
        <v>36</v>
      </c>
      <c r="AO59" s="29">
        <f t="shared" si="1"/>
        <v>36</v>
      </c>
      <c r="AP59" s="29">
        <f t="shared" si="1"/>
        <v>36</v>
      </c>
      <c r="AQ59" s="29">
        <f t="shared" si="1"/>
        <v>36</v>
      </c>
      <c r="AR59" s="101">
        <f t="shared" si="1"/>
        <v>36</v>
      </c>
      <c r="AS59" s="86">
        <v>36</v>
      </c>
      <c r="AT59" s="81">
        <f t="shared" si="1"/>
        <v>36</v>
      </c>
      <c r="AU59" s="100"/>
      <c r="AV59" s="36"/>
      <c r="AW59" s="36"/>
      <c r="AX59" s="36"/>
      <c r="AY59" s="36"/>
      <c r="AZ59" s="36"/>
      <c r="BA59" s="36"/>
      <c r="BB59" s="36"/>
      <c r="BC59" s="36"/>
      <c r="BD59" s="36"/>
      <c r="BE59" s="102">
        <f>SUM(BE11:BE58)</f>
        <v>1440</v>
      </c>
    </row>
    <row r="60" spans="1:58" s="76" customFormat="1" ht="15" customHeight="1">
      <c r="A60" s="424" t="s">
        <v>51</v>
      </c>
      <c r="B60" s="424"/>
      <c r="C60" s="424"/>
      <c r="D60" s="425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29"/>
      <c r="W60" s="29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29"/>
      <c r="AT60" s="29"/>
      <c r="AU60" s="174"/>
      <c r="AV60" s="29"/>
      <c r="AW60" s="29"/>
      <c r="AX60" s="29"/>
      <c r="AY60" s="29"/>
      <c r="AZ60" s="29"/>
      <c r="BA60" s="29"/>
      <c r="BB60" s="29"/>
      <c r="BC60" s="29"/>
      <c r="BD60" s="29"/>
      <c r="BE60" s="99"/>
    </row>
    <row r="61" spans="1:58" s="76" customFormat="1" ht="15" customHeight="1" thickBot="1">
      <c r="A61" s="424" t="s">
        <v>50</v>
      </c>
      <c r="B61" s="424"/>
      <c r="C61" s="424"/>
      <c r="D61" s="425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37"/>
      <c r="W61" s="137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137"/>
      <c r="AT61" s="137"/>
      <c r="AU61" s="175"/>
      <c r="AV61" s="137"/>
      <c r="AW61" s="137"/>
      <c r="AX61" s="137"/>
      <c r="AY61" s="137"/>
      <c r="AZ61" s="137"/>
      <c r="BA61" s="137"/>
      <c r="BB61" s="137"/>
      <c r="BC61" s="137"/>
      <c r="BD61" s="137"/>
      <c r="BE61" s="97"/>
    </row>
    <row r="63" spans="1:58" ht="25.5" hidden="1" customHeight="1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</row>
    <row r="64" spans="1:58" customFormat="1" ht="66.75" customHeight="1">
      <c r="A64" s="369" t="s">
        <v>79</v>
      </c>
      <c r="B64" s="368" t="s">
        <v>0</v>
      </c>
      <c r="C64" s="369" t="s">
        <v>78</v>
      </c>
      <c r="D64" s="369" t="s">
        <v>77</v>
      </c>
      <c r="E64" s="365" t="s">
        <v>101</v>
      </c>
      <c r="F64" s="365"/>
      <c r="G64" s="365"/>
      <c r="H64" s="365"/>
      <c r="I64" s="73" t="s">
        <v>100</v>
      </c>
      <c r="J64" s="365" t="s">
        <v>99</v>
      </c>
      <c r="K64" s="365"/>
      <c r="L64" s="365"/>
      <c r="M64" s="73" t="s">
        <v>98</v>
      </c>
      <c r="N64" s="365" t="s">
        <v>97</v>
      </c>
      <c r="O64" s="365"/>
      <c r="P64" s="365"/>
      <c r="Q64" s="365"/>
      <c r="R64" s="391" t="s">
        <v>96</v>
      </c>
      <c r="S64" s="391"/>
      <c r="T64" s="391"/>
      <c r="U64" s="391"/>
      <c r="V64" s="96" t="s">
        <v>95</v>
      </c>
      <c r="W64" s="365" t="s">
        <v>94</v>
      </c>
      <c r="X64" s="365"/>
      <c r="Y64" s="365"/>
      <c r="Z64" s="73" t="s">
        <v>93</v>
      </c>
      <c r="AA64" s="391" t="s">
        <v>92</v>
      </c>
      <c r="AB64" s="391"/>
      <c r="AC64" s="391"/>
      <c r="AD64" s="73" t="s">
        <v>91</v>
      </c>
      <c r="AE64" s="391" t="s">
        <v>90</v>
      </c>
      <c r="AF64" s="391"/>
      <c r="AG64" s="391"/>
      <c r="AH64" s="391"/>
      <c r="AI64" s="73" t="s">
        <v>89</v>
      </c>
      <c r="AJ64" s="365" t="s">
        <v>88</v>
      </c>
      <c r="AK64" s="365"/>
      <c r="AL64" s="365"/>
      <c r="AM64" s="73" t="s">
        <v>87</v>
      </c>
      <c r="AN64" s="365" t="s">
        <v>86</v>
      </c>
      <c r="AO64" s="365"/>
      <c r="AP64" s="365"/>
      <c r="AQ64" s="365"/>
      <c r="AR64" s="391" t="s">
        <v>85</v>
      </c>
      <c r="AS64" s="391"/>
      <c r="AT64" s="391"/>
      <c r="AU64" s="391"/>
      <c r="AV64" s="73" t="s">
        <v>84</v>
      </c>
      <c r="AW64" s="365" t="s">
        <v>83</v>
      </c>
      <c r="AX64" s="365"/>
      <c r="AY64" s="365"/>
      <c r="AZ64" s="73" t="s">
        <v>82</v>
      </c>
      <c r="BA64" s="365" t="s">
        <v>81</v>
      </c>
      <c r="BB64" s="365"/>
      <c r="BC64" s="365"/>
      <c r="BD64" s="365"/>
      <c r="BE64" s="390" t="s">
        <v>57</v>
      </c>
    </row>
    <row r="65" spans="1:57" customFormat="1">
      <c r="A65" s="369"/>
      <c r="B65" s="368"/>
      <c r="C65" s="369"/>
      <c r="D65" s="369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90"/>
    </row>
    <row r="66" spans="1:57" customFormat="1">
      <c r="A66" s="369"/>
      <c r="B66" s="368"/>
      <c r="C66" s="369"/>
      <c r="D66" s="369"/>
      <c r="E66" s="8">
        <v>36</v>
      </c>
      <c r="F66" s="8">
        <v>37</v>
      </c>
      <c r="G66" s="8">
        <v>38</v>
      </c>
      <c r="H66" s="8">
        <v>39</v>
      </c>
      <c r="I66" s="8">
        <v>40</v>
      </c>
      <c r="J66" s="8">
        <v>41</v>
      </c>
      <c r="K66" s="8">
        <v>42</v>
      </c>
      <c r="L66" s="8">
        <v>43</v>
      </c>
      <c r="M66" s="8">
        <v>44</v>
      </c>
      <c r="N66" s="8">
        <v>45</v>
      </c>
      <c r="O66" s="8">
        <v>46</v>
      </c>
      <c r="P66" s="8">
        <v>47</v>
      </c>
      <c r="Q66" s="8">
        <v>48</v>
      </c>
      <c r="R66" s="8">
        <v>49</v>
      </c>
      <c r="S66" s="8">
        <v>50</v>
      </c>
      <c r="T66" s="8">
        <v>51</v>
      </c>
      <c r="U66" s="8">
        <v>52</v>
      </c>
      <c r="V66" s="50">
        <v>1</v>
      </c>
      <c r="W66" s="50">
        <v>2</v>
      </c>
      <c r="X66" s="8">
        <v>3</v>
      </c>
      <c r="Y66" s="8">
        <v>4</v>
      </c>
      <c r="Z66" s="8">
        <v>5</v>
      </c>
      <c r="AA66" s="8">
        <v>6</v>
      </c>
      <c r="AB66" s="8">
        <v>7</v>
      </c>
      <c r="AC66" s="8">
        <v>8</v>
      </c>
      <c r="AD66" s="8">
        <v>9</v>
      </c>
      <c r="AE66" s="8">
        <v>10</v>
      </c>
      <c r="AF66" s="8">
        <v>11</v>
      </c>
      <c r="AG66" s="8">
        <v>12</v>
      </c>
      <c r="AH66" s="50">
        <v>13</v>
      </c>
      <c r="AI66" s="50">
        <v>14</v>
      </c>
      <c r="AJ66" s="50">
        <v>15</v>
      </c>
      <c r="AK66" s="50">
        <v>16</v>
      </c>
      <c r="AL66" s="8">
        <v>17</v>
      </c>
      <c r="AM66" s="8">
        <v>18</v>
      </c>
      <c r="AN66" s="8">
        <v>19</v>
      </c>
      <c r="AO66" s="8">
        <v>20</v>
      </c>
      <c r="AP66" s="8">
        <v>21</v>
      </c>
      <c r="AQ66" s="8">
        <v>22</v>
      </c>
      <c r="AR66" s="8">
        <v>23</v>
      </c>
      <c r="AS66" s="8">
        <v>24</v>
      </c>
      <c r="AT66" s="8">
        <v>25</v>
      </c>
      <c r="AU66" s="8">
        <v>26</v>
      </c>
      <c r="AV66" s="8">
        <v>27</v>
      </c>
      <c r="AW66" s="8">
        <v>28</v>
      </c>
      <c r="AX66" s="8">
        <v>29</v>
      </c>
      <c r="AY66" s="8">
        <v>30</v>
      </c>
      <c r="AZ66" s="8">
        <v>31</v>
      </c>
      <c r="BA66" s="8">
        <v>32</v>
      </c>
      <c r="BB66" s="8">
        <v>33</v>
      </c>
      <c r="BC66" s="8">
        <v>34</v>
      </c>
      <c r="BD66" s="8">
        <v>35</v>
      </c>
      <c r="BE66" s="390"/>
    </row>
    <row r="67" spans="1:57" customFormat="1">
      <c r="A67" s="369"/>
      <c r="B67" s="368"/>
      <c r="C67" s="369"/>
      <c r="D67" s="369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90"/>
    </row>
    <row r="68" spans="1:57" customFormat="1">
      <c r="A68" s="369"/>
      <c r="B68" s="368"/>
      <c r="C68" s="369"/>
      <c r="D68" s="369"/>
      <c r="E68" s="8">
        <v>1</v>
      </c>
      <c r="F68" s="8">
        <v>2</v>
      </c>
      <c r="G68" s="8">
        <v>3</v>
      </c>
      <c r="H68" s="8">
        <v>4</v>
      </c>
      <c r="I68" s="8">
        <v>5</v>
      </c>
      <c r="J68" s="8">
        <v>6</v>
      </c>
      <c r="K68" s="8">
        <v>7</v>
      </c>
      <c r="L68" s="8">
        <v>8</v>
      </c>
      <c r="M68" s="8">
        <v>9</v>
      </c>
      <c r="N68" s="8">
        <v>10</v>
      </c>
      <c r="O68" s="8">
        <v>11</v>
      </c>
      <c r="P68" s="8">
        <v>12</v>
      </c>
      <c r="Q68" s="8">
        <v>13</v>
      </c>
      <c r="R68" s="8">
        <v>14</v>
      </c>
      <c r="S68" s="8">
        <v>15</v>
      </c>
      <c r="T68" s="8">
        <v>16</v>
      </c>
      <c r="U68" s="8">
        <v>17</v>
      </c>
      <c r="V68" s="50">
        <v>18</v>
      </c>
      <c r="W68" s="50">
        <v>19</v>
      </c>
      <c r="X68" s="240">
        <v>20</v>
      </c>
      <c r="Y68" s="240">
        <v>21</v>
      </c>
      <c r="Z68" s="8">
        <v>22</v>
      </c>
      <c r="AA68" s="8">
        <v>23</v>
      </c>
      <c r="AB68" s="8">
        <v>24</v>
      </c>
      <c r="AC68" s="8">
        <v>25</v>
      </c>
      <c r="AD68" s="8">
        <v>26</v>
      </c>
      <c r="AE68" s="8">
        <v>27</v>
      </c>
      <c r="AF68" s="8">
        <v>28</v>
      </c>
      <c r="AG68" s="8">
        <v>29</v>
      </c>
      <c r="AH68" s="50">
        <v>30</v>
      </c>
      <c r="AI68" s="50">
        <v>31</v>
      </c>
      <c r="AJ68" s="50">
        <v>32</v>
      </c>
      <c r="AK68" s="50">
        <v>33</v>
      </c>
      <c r="AL68" s="8">
        <v>34</v>
      </c>
      <c r="AM68" s="8">
        <v>35</v>
      </c>
      <c r="AN68" s="8">
        <v>36</v>
      </c>
      <c r="AO68" s="8">
        <v>37</v>
      </c>
      <c r="AP68" s="8">
        <v>38</v>
      </c>
      <c r="AQ68" s="8">
        <v>39</v>
      </c>
      <c r="AR68" s="8">
        <v>40</v>
      </c>
      <c r="AS68" s="8">
        <v>41</v>
      </c>
      <c r="AT68" s="8">
        <v>42</v>
      </c>
      <c r="AU68" s="8">
        <v>43</v>
      </c>
      <c r="AV68" s="8">
        <v>44</v>
      </c>
      <c r="AW68" s="8">
        <v>45</v>
      </c>
      <c r="AX68" s="8">
        <v>46</v>
      </c>
      <c r="AY68" s="8">
        <v>47</v>
      </c>
      <c r="AZ68" s="8">
        <v>48</v>
      </c>
      <c r="BA68" s="8">
        <v>49</v>
      </c>
      <c r="BB68" s="8">
        <v>50</v>
      </c>
      <c r="BC68" s="8">
        <v>51</v>
      </c>
      <c r="BD68" s="8">
        <v>52</v>
      </c>
      <c r="BE68" s="390"/>
    </row>
    <row r="69" spans="1:57" customFormat="1">
      <c r="A69" s="329" t="s">
        <v>299</v>
      </c>
      <c r="B69" s="332" t="s">
        <v>1</v>
      </c>
      <c r="C69" s="384" t="s">
        <v>104</v>
      </c>
      <c r="D69" s="68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106"/>
      <c r="T69" s="106"/>
      <c r="U69" s="106"/>
      <c r="V69" s="53"/>
      <c r="W69" s="53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45"/>
      <c r="AP69" s="45"/>
      <c r="AQ69" s="93"/>
      <c r="AR69" s="93"/>
      <c r="AS69" s="93"/>
      <c r="AT69" s="93"/>
      <c r="AU69" s="92"/>
      <c r="AV69" s="53"/>
      <c r="AW69" s="53"/>
      <c r="AX69" s="53"/>
      <c r="AY69" s="53"/>
      <c r="AZ69" s="53"/>
      <c r="BA69" s="53"/>
      <c r="BB69" s="53"/>
      <c r="BC69" s="53"/>
      <c r="BD69" s="53"/>
      <c r="BE69" s="42"/>
    </row>
    <row r="70" spans="1:57" customFormat="1">
      <c r="A70" s="399"/>
      <c r="B70" s="333"/>
      <c r="C70" s="385"/>
      <c r="D70" s="68" t="s">
        <v>53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106"/>
      <c r="T70" s="106"/>
      <c r="U70" s="106"/>
      <c r="V70" s="53"/>
      <c r="W70" s="53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45"/>
      <c r="AP70" s="45"/>
      <c r="AQ70" s="93"/>
      <c r="AR70" s="93"/>
      <c r="AS70" s="93"/>
      <c r="AT70" s="93"/>
      <c r="AU70" s="92"/>
      <c r="AV70" s="53"/>
      <c r="AW70" s="53"/>
      <c r="AX70" s="53"/>
      <c r="AY70" s="53"/>
      <c r="AZ70" s="53"/>
      <c r="BA70" s="53"/>
      <c r="BB70" s="53"/>
      <c r="BC70" s="53"/>
      <c r="BD70" s="53"/>
      <c r="BE70" s="42"/>
    </row>
    <row r="71" spans="1:57" customFormat="1" ht="12.75" customHeight="1">
      <c r="A71" s="399"/>
      <c r="B71" s="478" t="s">
        <v>114</v>
      </c>
      <c r="C71" s="353" t="s">
        <v>154</v>
      </c>
      <c r="D71" s="67" t="s">
        <v>54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251"/>
      <c r="T71" s="251"/>
      <c r="U71" s="251"/>
      <c r="V71" s="66"/>
      <c r="W71" s="66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4"/>
      <c r="AP71" s="64"/>
      <c r="AQ71" s="95"/>
      <c r="AR71" s="95"/>
      <c r="AS71" s="95"/>
      <c r="AT71" s="95"/>
      <c r="AU71" s="94"/>
      <c r="AV71" s="66"/>
      <c r="AW71" s="66"/>
      <c r="AX71" s="66"/>
      <c r="AY71" s="66"/>
      <c r="AZ71" s="66"/>
      <c r="BA71" s="66"/>
      <c r="BB71" s="66"/>
      <c r="BC71" s="66"/>
      <c r="BD71" s="66"/>
      <c r="BE71" s="42"/>
    </row>
    <row r="72" spans="1:57" customFormat="1">
      <c r="A72" s="399"/>
      <c r="B72" s="479"/>
      <c r="C72" s="354"/>
      <c r="D72" s="67" t="s">
        <v>53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251"/>
      <c r="T72" s="251"/>
      <c r="U72" s="251"/>
      <c r="V72" s="66"/>
      <c r="W72" s="66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4"/>
      <c r="AP72" s="64"/>
      <c r="AQ72" s="95"/>
      <c r="AR72" s="95"/>
      <c r="AS72" s="95"/>
      <c r="AT72" s="95"/>
      <c r="AU72" s="94"/>
      <c r="AV72" s="66"/>
      <c r="AW72" s="66"/>
      <c r="AX72" s="66"/>
      <c r="AY72" s="66"/>
      <c r="AZ72" s="66"/>
      <c r="BA72" s="66"/>
      <c r="BB72" s="66"/>
      <c r="BC72" s="66"/>
      <c r="BD72" s="66"/>
      <c r="BE72" s="42"/>
    </row>
    <row r="73" spans="1:57" customFormat="1" ht="15" customHeight="1">
      <c r="A73" s="399"/>
      <c r="B73" s="346" t="s">
        <v>115</v>
      </c>
      <c r="C73" s="404" t="s">
        <v>204</v>
      </c>
      <c r="D73" s="194" t="s">
        <v>54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46"/>
      <c r="W73" s="146"/>
      <c r="X73" s="143">
        <v>1</v>
      </c>
      <c r="Y73" s="143">
        <v>1</v>
      </c>
      <c r="Z73" s="143">
        <v>1</v>
      </c>
      <c r="AA73" s="143">
        <v>1</v>
      </c>
      <c r="AB73" s="143">
        <v>1</v>
      </c>
      <c r="AC73" s="143">
        <v>1</v>
      </c>
      <c r="AD73" s="143">
        <v>1</v>
      </c>
      <c r="AE73" s="143">
        <v>1</v>
      </c>
      <c r="AF73" s="143">
        <v>1</v>
      </c>
      <c r="AG73" s="143">
        <v>1</v>
      </c>
      <c r="AH73" s="143">
        <v>1</v>
      </c>
      <c r="AI73" s="143">
        <v>1</v>
      </c>
      <c r="AJ73" s="143">
        <v>1</v>
      </c>
      <c r="AK73" s="143">
        <v>1</v>
      </c>
      <c r="AL73" s="143">
        <v>1</v>
      </c>
      <c r="AM73" s="143">
        <v>1</v>
      </c>
      <c r="AN73" s="143">
        <v>1</v>
      </c>
      <c r="AO73" s="163"/>
      <c r="AP73" s="49"/>
      <c r="AQ73" s="86"/>
      <c r="AR73" s="86"/>
      <c r="AS73" s="86"/>
      <c r="AT73" s="86"/>
      <c r="AU73" s="85"/>
      <c r="AV73" s="146"/>
      <c r="AW73" s="146"/>
      <c r="AX73" s="146"/>
      <c r="AY73" s="146"/>
      <c r="AZ73" s="146"/>
      <c r="BA73" s="146"/>
      <c r="BB73" s="146"/>
      <c r="BC73" s="146"/>
      <c r="BD73" s="146"/>
      <c r="BE73" s="143">
        <f>SUM(E73:BD73)</f>
        <v>34</v>
      </c>
    </row>
    <row r="74" spans="1:57" customFormat="1" ht="15" customHeight="1">
      <c r="A74" s="399"/>
      <c r="B74" s="389"/>
      <c r="C74" s="404"/>
      <c r="D74" s="194" t="s">
        <v>53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3"/>
      <c r="S74" s="240"/>
      <c r="T74" s="240"/>
      <c r="U74" s="240"/>
      <c r="V74" s="146"/>
      <c r="W74" s="146"/>
      <c r="X74" s="143"/>
      <c r="Y74" s="14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63"/>
      <c r="AP74" s="49"/>
      <c r="AQ74" s="86"/>
      <c r="AR74" s="86"/>
      <c r="AS74" s="86"/>
      <c r="AT74" s="86"/>
      <c r="AU74" s="85"/>
      <c r="AV74" s="146"/>
      <c r="AW74" s="146"/>
      <c r="AX74" s="146"/>
      <c r="AY74" s="146"/>
      <c r="AZ74" s="146"/>
      <c r="BA74" s="146"/>
      <c r="BB74" s="146"/>
      <c r="BC74" s="146"/>
      <c r="BD74" s="146"/>
      <c r="BE74" s="143"/>
    </row>
    <row r="75" spans="1:57" customFormat="1" ht="15" customHeight="1">
      <c r="A75" s="399"/>
      <c r="B75" s="389"/>
      <c r="C75" s="338" t="s">
        <v>205</v>
      </c>
      <c r="D75" s="194" t="s">
        <v>54</v>
      </c>
      <c r="E75" s="13">
        <v>2</v>
      </c>
      <c r="F75" s="13">
        <v>2</v>
      </c>
      <c r="G75" s="13">
        <v>2</v>
      </c>
      <c r="H75" s="13">
        <v>2</v>
      </c>
      <c r="I75" s="13">
        <v>2</v>
      </c>
      <c r="J75" s="13">
        <v>2</v>
      </c>
      <c r="K75" s="13">
        <v>2</v>
      </c>
      <c r="L75" s="13">
        <v>2</v>
      </c>
      <c r="M75" s="13">
        <v>2</v>
      </c>
      <c r="N75" s="13">
        <v>2</v>
      </c>
      <c r="O75" s="13">
        <v>2</v>
      </c>
      <c r="P75" s="13">
        <v>2</v>
      </c>
      <c r="Q75" s="13">
        <v>2</v>
      </c>
      <c r="R75" s="13">
        <v>2</v>
      </c>
      <c r="S75" s="13">
        <v>2</v>
      </c>
      <c r="T75" s="13">
        <v>2</v>
      </c>
      <c r="U75" s="13">
        <v>2</v>
      </c>
      <c r="V75" s="146"/>
      <c r="W75" s="146"/>
      <c r="X75" s="143">
        <v>1</v>
      </c>
      <c r="Y75" s="143">
        <v>1</v>
      </c>
      <c r="Z75" s="143">
        <v>1</v>
      </c>
      <c r="AA75" s="143">
        <v>1</v>
      </c>
      <c r="AB75" s="143">
        <v>1</v>
      </c>
      <c r="AC75" s="143">
        <v>1</v>
      </c>
      <c r="AD75" s="143">
        <v>1</v>
      </c>
      <c r="AE75" s="143">
        <v>1</v>
      </c>
      <c r="AF75" s="143">
        <v>1</v>
      </c>
      <c r="AG75" s="143">
        <v>1</v>
      </c>
      <c r="AH75" s="143">
        <v>1</v>
      </c>
      <c r="AI75" s="143">
        <v>1</v>
      </c>
      <c r="AJ75" s="143">
        <v>1</v>
      </c>
      <c r="AK75" s="143">
        <v>1</v>
      </c>
      <c r="AL75" s="143">
        <v>1</v>
      </c>
      <c r="AM75" s="143">
        <v>1</v>
      </c>
      <c r="AN75" s="143">
        <v>1</v>
      </c>
      <c r="AO75" s="163"/>
      <c r="AP75" s="49"/>
      <c r="AQ75" s="86"/>
      <c r="AR75" s="86"/>
      <c r="AS75" s="86"/>
      <c r="AT75" s="86"/>
      <c r="AU75" s="85"/>
      <c r="AV75" s="146"/>
      <c r="AW75" s="146"/>
      <c r="AX75" s="146"/>
      <c r="AY75" s="146"/>
      <c r="AZ75" s="146"/>
      <c r="BA75" s="146"/>
      <c r="BB75" s="146"/>
      <c r="BC75" s="146"/>
      <c r="BD75" s="146"/>
      <c r="BE75" s="143">
        <f>SUM(E75:BD75)</f>
        <v>51</v>
      </c>
    </row>
    <row r="76" spans="1:57" customFormat="1" ht="15" customHeight="1">
      <c r="A76" s="399"/>
      <c r="B76" s="347"/>
      <c r="C76" s="326"/>
      <c r="D76" s="194" t="s">
        <v>53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3"/>
      <c r="S76" s="240"/>
      <c r="T76" s="240"/>
      <c r="U76" s="240"/>
      <c r="V76" s="146"/>
      <c r="W76" s="146"/>
      <c r="X76" s="143"/>
      <c r="Y76" s="14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63"/>
      <c r="AP76" s="49"/>
      <c r="AQ76" s="86"/>
      <c r="AR76" s="86"/>
      <c r="AS76" s="86"/>
      <c r="AT76" s="86"/>
      <c r="AU76" s="85"/>
      <c r="AV76" s="146"/>
      <c r="AW76" s="146"/>
      <c r="AX76" s="146"/>
      <c r="AY76" s="146"/>
      <c r="AZ76" s="146"/>
      <c r="BA76" s="146"/>
      <c r="BB76" s="146"/>
      <c r="BC76" s="146"/>
      <c r="BD76" s="146"/>
      <c r="BE76" s="143"/>
    </row>
    <row r="77" spans="1:57" customFormat="1" ht="15" customHeight="1">
      <c r="A77" s="399"/>
      <c r="B77" s="346" t="s">
        <v>117</v>
      </c>
      <c r="C77" s="325" t="s">
        <v>206</v>
      </c>
      <c r="D77" s="194" t="s">
        <v>54</v>
      </c>
      <c r="E77" s="13">
        <v>2</v>
      </c>
      <c r="F77" s="13">
        <v>2</v>
      </c>
      <c r="G77" s="13">
        <v>2</v>
      </c>
      <c r="H77" s="13">
        <v>2</v>
      </c>
      <c r="I77" s="13">
        <v>2</v>
      </c>
      <c r="J77" s="13">
        <v>2</v>
      </c>
      <c r="K77" s="13">
        <v>2</v>
      </c>
      <c r="L77" s="13">
        <v>2</v>
      </c>
      <c r="M77" s="13">
        <v>2</v>
      </c>
      <c r="N77" s="13">
        <v>2</v>
      </c>
      <c r="O77" s="13">
        <v>2</v>
      </c>
      <c r="P77" s="13">
        <v>2</v>
      </c>
      <c r="Q77" s="13">
        <v>2</v>
      </c>
      <c r="R77" s="13">
        <v>2</v>
      </c>
      <c r="S77" s="13">
        <v>2</v>
      </c>
      <c r="T77" s="13">
        <v>2</v>
      </c>
      <c r="U77" s="13">
        <v>2</v>
      </c>
      <c r="V77" s="146"/>
      <c r="W77" s="146"/>
      <c r="X77" s="143">
        <v>3</v>
      </c>
      <c r="Y77" s="143">
        <v>3</v>
      </c>
      <c r="Z77" s="143">
        <v>3</v>
      </c>
      <c r="AA77" s="143">
        <v>3</v>
      </c>
      <c r="AB77" s="143">
        <v>3</v>
      </c>
      <c r="AC77" s="143">
        <v>3</v>
      </c>
      <c r="AD77" s="143">
        <v>3</v>
      </c>
      <c r="AE77" s="143">
        <v>3</v>
      </c>
      <c r="AF77" s="143">
        <v>3</v>
      </c>
      <c r="AG77" s="143">
        <v>3</v>
      </c>
      <c r="AH77" s="143">
        <v>3</v>
      </c>
      <c r="AI77" s="143">
        <v>3</v>
      </c>
      <c r="AJ77" s="143">
        <v>3</v>
      </c>
      <c r="AK77" s="143">
        <v>3</v>
      </c>
      <c r="AL77" s="143">
        <v>3</v>
      </c>
      <c r="AM77" s="143">
        <v>3</v>
      </c>
      <c r="AN77" s="244">
        <v>0</v>
      </c>
      <c r="AO77" s="163"/>
      <c r="AP77" s="49"/>
      <c r="AQ77" s="86"/>
      <c r="AR77" s="86"/>
      <c r="AS77" s="86"/>
      <c r="AT77" s="86"/>
      <c r="AU77" s="85"/>
      <c r="AV77" s="146"/>
      <c r="AW77" s="146"/>
      <c r="AX77" s="146"/>
      <c r="AY77" s="146"/>
      <c r="AZ77" s="146"/>
      <c r="BA77" s="146"/>
      <c r="BB77" s="146"/>
      <c r="BC77" s="146"/>
      <c r="BD77" s="146"/>
      <c r="BE77" s="143">
        <f>SUM(E77:BD77)</f>
        <v>82</v>
      </c>
    </row>
    <row r="78" spans="1:57" customFormat="1" ht="15" customHeight="1">
      <c r="A78" s="399"/>
      <c r="B78" s="347"/>
      <c r="C78" s="326"/>
      <c r="D78" s="194" t="s">
        <v>53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3"/>
      <c r="S78" s="240"/>
      <c r="T78" s="240"/>
      <c r="U78" s="240"/>
      <c r="V78" s="146"/>
      <c r="W78" s="146"/>
      <c r="X78" s="143"/>
      <c r="Y78" s="14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63"/>
      <c r="AP78" s="49"/>
      <c r="AQ78" s="86"/>
      <c r="AR78" s="86"/>
      <c r="AS78" s="86"/>
      <c r="AT78" s="86"/>
      <c r="AU78" s="85"/>
      <c r="AV78" s="146"/>
      <c r="AW78" s="146"/>
      <c r="AX78" s="146"/>
      <c r="AY78" s="146"/>
      <c r="AZ78" s="146"/>
      <c r="BA78" s="146"/>
      <c r="BB78" s="146"/>
      <c r="BC78" s="146"/>
      <c r="BD78" s="146"/>
      <c r="BE78" s="143"/>
    </row>
    <row r="79" spans="1:57" customFormat="1" ht="15" customHeight="1">
      <c r="A79" s="399"/>
      <c r="B79" s="346" t="s">
        <v>151</v>
      </c>
      <c r="C79" s="405" t="s">
        <v>4</v>
      </c>
      <c r="D79" s="194" t="s">
        <v>54</v>
      </c>
      <c r="E79" s="13">
        <v>2</v>
      </c>
      <c r="F79" s="13">
        <v>2</v>
      </c>
      <c r="G79" s="13">
        <v>2</v>
      </c>
      <c r="H79" s="13">
        <v>2</v>
      </c>
      <c r="I79" s="13">
        <v>2</v>
      </c>
      <c r="J79" s="13">
        <v>2</v>
      </c>
      <c r="K79" s="13">
        <v>2</v>
      </c>
      <c r="L79" s="13">
        <v>2</v>
      </c>
      <c r="M79" s="13">
        <v>2</v>
      </c>
      <c r="N79" s="13">
        <v>2</v>
      </c>
      <c r="O79" s="13">
        <v>3</v>
      </c>
      <c r="P79" s="13">
        <v>3</v>
      </c>
      <c r="Q79" s="13">
        <v>3</v>
      </c>
      <c r="R79" s="13">
        <v>3</v>
      </c>
      <c r="S79" s="13">
        <v>3</v>
      </c>
      <c r="T79" s="13">
        <v>3</v>
      </c>
      <c r="U79" s="13">
        <v>3</v>
      </c>
      <c r="V79" s="146"/>
      <c r="W79" s="146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63"/>
      <c r="AP79" s="49"/>
      <c r="AQ79" s="86"/>
      <c r="AR79" s="86"/>
      <c r="AS79" s="86"/>
      <c r="AT79" s="86"/>
      <c r="AU79" s="85"/>
      <c r="AV79" s="146"/>
      <c r="AW79" s="146"/>
      <c r="AX79" s="146"/>
      <c r="AY79" s="146"/>
      <c r="AZ79" s="146"/>
      <c r="BA79" s="146"/>
      <c r="BB79" s="146"/>
      <c r="BC79" s="146"/>
      <c r="BD79" s="146"/>
      <c r="BE79" s="143">
        <f>SUM(E79:BD79)</f>
        <v>41</v>
      </c>
    </row>
    <row r="80" spans="1:57" customFormat="1" ht="15" customHeight="1">
      <c r="A80" s="399"/>
      <c r="B80" s="347"/>
      <c r="C80" s="406"/>
      <c r="D80" s="194" t="s">
        <v>53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3"/>
      <c r="S80" s="240"/>
      <c r="T80" s="240"/>
      <c r="U80" s="240"/>
      <c r="V80" s="146"/>
      <c r="W80" s="146"/>
      <c r="X80" s="143"/>
      <c r="Y80" s="14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63"/>
      <c r="AP80" s="49"/>
      <c r="AQ80" s="86"/>
      <c r="AR80" s="86"/>
      <c r="AS80" s="86"/>
      <c r="AT80" s="86"/>
      <c r="AU80" s="85"/>
      <c r="AV80" s="146"/>
      <c r="AW80" s="146"/>
      <c r="AX80" s="146"/>
      <c r="AY80" s="146"/>
      <c r="AZ80" s="146"/>
      <c r="BA80" s="146"/>
      <c r="BB80" s="146"/>
      <c r="BC80" s="146"/>
      <c r="BD80" s="146"/>
      <c r="BE80" s="143"/>
    </row>
    <row r="81" spans="1:57" customFormat="1" ht="15" customHeight="1">
      <c r="A81" s="399"/>
      <c r="B81" s="346" t="s">
        <v>300</v>
      </c>
      <c r="C81" s="336" t="s">
        <v>301</v>
      </c>
      <c r="D81" s="194" t="s">
        <v>54</v>
      </c>
      <c r="E81" s="240">
        <v>2</v>
      </c>
      <c r="F81" s="240">
        <v>2</v>
      </c>
      <c r="G81" s="240">
        <v>2</v>
      </c>
      <c r="H81" s="240">
        <v>2</v>
      </c>
      <c r="I81" s="240">
        <v>2</v>
      </c>
      <c r="J81" s="240">
        <v>2</v>
      </c>
      <c r="K81" s="240">
        <v>2</v>
      </c>
      <c r="L81" s="240">
        <v>2</v>
      </c>
      <c r="M81" s="240">
        <v>2</v>
      </c>
      <c r="N81" s="240">
        <v>2</v>
      </c>
      <c r="O81" s="240">
        <v>2</v>
      </c>
      <c r="P81" s="240">
        <v>2</v>
      </c>
      <c r="Q81" s="240">
        <v>2</v>
      </c>
      <c r="R81" s="240">
        <v>2</v>
      </c>
      <c r="S81" s="240">
        <v>2</v>
      </c>
      <c r="T81" s="240">
        <v>2</v>
      </c>
      <c r="U81" s="240">
        <v>2</v>
      </c>
      <c r="V81" s="146"/>
      <c r="W81" s="146"/>
      <c r="X81" s="240">
        <v>2</v>
      </c>
      <c r="Y81" s="240">
        <v>2</v>
      </c>
      <c r="Z81" s="240">
        <v>2</v>
      </c>
      <c r="AA81" s="240">
        <v>2</v>
      </c>
      <c r="AB81" s="240">
        <v>2</v>
      </c>
      <c r="AC81" s="240">
        <v>2</v>
      </c>
      <c r="AD81" s="240">
        <v>2</v>
      </c>
      <c r="AE81" s="240">
        <v>2</v>
      </c>
      <c r="AF81" s="240">
        <v>2</v>
      </c>
      <c r="AG81" s="240">
        <v>2</v>
      </c>
      <c r="AH81" s="240">
        <v>2</v>
      </c>
      <c r="AI81" s="240">
        <v>2</v>
      </c>
      <c r="AJ81" s="240">
        <v>2</v>
      </c>
      <c r="AK81" s="244">
        <v>3</v>
      </c>
      <c r="AL81" s="244">
        <v>3</v>
      </c>
      <c r="AM81" s="244">
        <v>3</v>
      </c>
      <c r="AN81" s="244">
        <v>3</v>
      </c>
      <c r="AO81" s="49"/>
      <c r="AP81" s="49"/>
      <c r="AQ81" s="86"/>
      <c r="AR81" s="86"/>
      <c r="AS81" s="86"/>
      <c r="AT81" s="95"/>
      <c r="AU81" s="94"/>
      <c r="AV81" s="146"/>
      <c r="AW81" s="146"/>
      <c r="AX81" s="146"/>
      <c r="AY81" s="146"/>
      <c r="AZ81" s="146"/>
      <c r="BA81" s="146"/>
      <c r="BB81" s="146"/>
      <c r="BC81" s="146"/>
      <c r="BD81" s="146"/>
      <c r="BE81" s="143">
        <f>SUM(E81:BD81)</f>
        <v>72</v>
      </c>
    </row>
    <row r="82" spans="1:57" customFormat="1" ht="15" customHeight="1">
      <c r="A82" s="399"/>
      <c r="B82" s="347"/>
      <c r="C82" s="337"/>
      <c r="D82" s="194" t="s">
        <v>53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146"/>
      <c r="W82" s="146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49"/>
      <c r="AP82" s="49"/>
      <c r="AQ82" s="86"/>
      <c r="AR82" s="86"/>
      <c r="AS82" s="86"/>
      <c r="AT82" s="95"/>
      <c r="AU82" s="94"/>
      <c r="AV82" s="146"/>
      <c r="AW82" s="146"/>
      <c r="AX82" s="146"/>
      <c r="AY82" s="146"/>
      <c r="AZ82" s="146"/>
      <c r="BA82" s="146"/>
      <c r="BB82" s="146"/>
      <c r="BC82" s="146"/>
      <c r="BD82" s="146"/>
      <c r="BE82" s="143"/>
    </row>
    <row r="83" spans="1:57" customFormat="1" ht="15" customHeight="1">
      <c r="A83" s="399"/>
      <c r="B83" s="340" t="s">
        <v>136</v>
      </c>
      <c r="C83" s="334" t="s">
        <v>134</v>
      </c>
      <c r="D83" s="194" t="s">
        <v>54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3"/>
      <c r="S83" s="240"/>
      <c r="T83" s="240"/>
      <c r="U83" s="240"/>
      <c r="V83" s="146"/>
      <c r="W83" s="146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49"/>
      <c r="AP83" s="49"/>
      <c r="AQ83" s="86"/>
      <c r="AR83" s="86"/>
      <c r="AS83" s="86"/>
      <c r="AT83" s="86"/>
      <c r="AU83" s="85"/>
      <c r="AV83" s="146"/>
      <c r="AW83" s="146"/>
      <c r="AX83" s="146"/>
      <c r="AY83" s="146"/>
      <c r="AZ83" s="146"/>
      <c r="BA83" s="146"/>
      <c r="BB83" s="146"/>
      <c r="BC83" s="146"/>
      <c r="BD83" s="146"/>
      <c r="BE83" s="143"/>
    </row>
    <row r="84" spans="1:57" customFormat="1" ht="15" customHeight="1">
      <c r="A84" s="399"/>
      <c r="B84" s="341"/>
      <c r="C84" s="335"/>
      <c r="D84" s="194" t="s">
        <v>53</v>
      </c>
      <c r="E84" s="8"/>
      <c r="F84" s="8"/>
      <c r="G84" s="8"/>
      <c r="H84" s="240"/>
      <c r="I84" s="8"/>
      <c r="J84" s="8"/>
      <c r="K84" s="8"/>
      <c r="L84" s="8"/>
      <c r="M84" s="8"/>
      <c r="N84" s="8"/>
      <c r="O84" s="8"/>
      <c r="P84" s="8"/>
      <c r="Q84" s="8"/>
      <c r="R84" s="240"/>
      <c r="S84" s="240"/>
      <c r="T84" s="240"/>
      <c r="U84" s="240"/>
      <c r="V84" s="146"/>
      <c r="W84" s="146"/>
      <c r="X84" s="240"/>
      <c r="Y84" s="24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49"/>
      <c r="AP84" s="49"/>
      <c r="AQ84" s="86"/>
      <c r="AR84" s="86"/>
      <c r="AS84" s="86"/>
      <c r="AT84" s="86"/>
      <c r="AU84" s="85"/>
      <c r="AV84" s="146"/>
      <c r="AW84" s="146"/>
      <c r="AX84" s="146"/>
      <c r="AY84" s="146"/>
      <c r="AZ84" s="146"/>
      <c r="BA84" s="146"/>
      <c r="BB84" s="146"/>
      <c r="BC84" s="146"/>
      <c r="BD84" s="146"/>
      <c r="BE84" s="143"/>
    </row>
    <row r="85" spans="1:57" customFormat="1" ht="15" customHeight="1">
      <c r="A85" s="399"/>
      <c r="B85" s="346" t="s">
        <v>138</v>
      </c>
      <c r="C85" s="483" t="s">
        <v>302</v>
      </c>
      <c r="D85" s="194" t="s">
        <v>54</v>
      </c>
      <c r="E85" s="8">
        <v>2</v>
      </c>
      <c r="F85" s="8">
        <v>2</v>
      </c>
      <c r="G85" s="8">
        <v>2</v>
      </c>
      <c r="H85" s="8">
        <v>2</v>
      </c>
      <c r="I85" s="8">
        <v>2</v>
      </c>
      <c r="J85" s="8">
        <v>2</v>
      </c>
      <c r="K85" s="8">
        <v>2</v>
      </c>
      <c r="L85" s="8">
        <v>2</v>
      </c>
      <c r="M85" s="8">
        <v>2</v>
      </c>
      <c r="N85" s="8">
        <v>2</v>
      </c>
      <c r="O85" s="8">
        <v>2</v>
      </c>
      <c r="P85" s="8">
        <v>2</v>
      </c>
      <c r="Q85" s="8">
        <v>2</v>
      </c>
      <c r="R85" s="8">
        <v>2</v>
      </c>
      <c r="S85" s="8">
        <v>2</v>
      </c>
      <c r="T85" s="53">
        <v>3</v>
      </c>
      <c r="U85" s="53">
        <v>3</v>
      </c>
      <c r="V85" s="146"/>
      <c r="W85" s="146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63"/>
      <c r="AP85" s="49"/>
      <c r="AQ85" s="86"/>
      <c r="AR85" s="86"/>
      <c r="AS85" s="86"/>
      <c r="AT85" s="86"/>
      <c r="AU85" s="85"/>
      <c r="AV85" s="146"/>
      <c r="AW85" s="146"/>
      <c r="AX85" s="146"/>
      <c r="AY85" s="146"/>
      <c r="AZ85" s="146"/>
      <c r="BA85" s="146"/>
      <c r="BB85" s="146"/>
      <c r="BC85" s="146"/>
      <c r="BD85" s="146"/>
      <c r="BE85" s="143">
        <f>SUM(E85:BD85)</f>
        <v>36</v>
      </c>
    </row>
    <row r="86" spans="1:57" customFormat="1" ht="15" customHeight="1">
      <c r="A86" s="399"/>
      <c r="B86" s="347"/>
      <c r="C86" s="483"/>
      <c r="D86" s="194" t="s">
        <v>53</v>
      </c>
      <c r="E86" s="8"/>
      <c r="F86" s="8"/>
      <c r="G86" s="8"/>
      <c r="H86" s="240"/>
      <c r="I86" s="8"/>
      <c r="J86" s="8"/>
      <c r="K86" s="8"/>
      <c r="L86" s="8"/>
      <c r="M86" s="8"/>
      <c r="N86" s="8"/>
      <c r="O86" s="8"/>
      <c r="P86" s="8"/>
      <c r="Q86" s="8"/>
      <c r="R86" s="240"/>
      <c r="S86" s="240"/>
      <c r="T86" s="240"/>
      <c r="U86" s="240"/>
      <c r="V86" s="146"/>
      <c r="W86" s="146"/>
      <c r="X86" s="143"/>
      <c r="Y86" s="14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63"/>
      <c r="AP86" s="49"/>
      <c r="AQ86" s="86"/>
      <c r="AR86" s="86"/>
      <c r="AS86" s="86"/>
      <c r="AT86" s="86"/>
      <c r="AU86" s="85"/>
      <c r="AV86" s="146"/>
      <c r="AW86" s="146"/>
      <c r="AX86" s="146"/>
      <c r="AY86" s="146"/>
      <c r="AZ86" s="146"/>
      <c r="BA86" s="146"/>
      <c r="BB86" s="146"/>
      <c r="BC86" s="146"/>
      <c r="BD86" s="146"/>
      <c r="BE86" s="143"/>
    </row>
    <row r="87" spans="1:57" customFormat="1" ht="15" customHeight="1">
      <c r="A87" s="399"/>
      <c r="B87" s="346" t="s">
        <v>139</v>
      </c>
      <c r="C87" s="344" t="s">
        <v>303</v>
      </c>
      <c r="D87" s="194" t="s">
        <v>54</v>
      </c>
      <c r="E87" s="13">
        <v>3</v>
      </c>
      <c r="F87" s="13">
        <v>3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3</v>
      </c>
      <c r="M87" s="13">
        <v>3</v>
      </c>
      <c r="N87" s="13">
        <v>3</v>
      </c>
      <c r="O87" s="13">
        <v>3</v>
      </c>
      <c r="P87" s="13">
        <v>3</v>
      </c>
      <c r="Q87" s="13">
        <v>3</v>
      </c>
      <c r="R87" s="13">
        <v>3</v>
      </c>
      <c r="S87" s="13">
        <v>3</v>
      </c>
      <c r="T87" s="13">
        <v>3</v>
      </c>
      <c r="U87" s="13">
        <v>3</v>
      </c>
      <c r="V87" s="146"/>
      <c r="W87" s="146"/>
      <c r="X87" s="143">
        <v>3</v>
      </c>
      <c r="Y87" s="143">
        <v>3</v>
      </c>
      <c r="Z87" s="143">
        <v>3</v>
      </c>
      <c r="AA87" s="143">
        <v>3</v>
      </c>
      <c r="AB87" s="143">
        <v>3</v>
      </c>
      <c r="AC87" s="143">
        <v>3</v>
      </c>
      <c r="AD87" s="143">
        <v>3</v>
      </c>
      <c r="AE87" s="143">
        <v>3</v>
      </c>
      <c r="AF87" s="143">
        <v>3</v>
      </c>
      <c r="AG87" s="143">
        <v>3</v>
      </c>
      <c r="AH87" s="143">
        <v>3</v>
      </c>
      <c r="AI87" s="143">
        <v>3</v>
      </c>
      <c r="AJ87" s="143">
        <v>3</v>
      </c>
      <c r="AK87" s="143">
        <v>3</v>
      </c>
      <c r="AL87" s="143">
        <v>3</v>
      </c>
      <c r="AM87" s="143">
        <v>3</v>
      </c>
      <c r="AN87" s="143">
        <v>3</v>
      </c>
      <c r="AO87" s="163"/>
      <c r="AP87" s="49"/>
      <c r="AQ87" s="86"/>
      <c r="AR87" s="86"/>
      <c r="AS87" s="86"/>
      <c r="AT87" s="86"/>
      <c r="AU87" s="85"/>
      <c r="AV87" s="146"/>
      <c r="AW87" s="146"/>
      <c r="AX87" s="146"/>
      <c r="AY87" s="146"/>
      <c r="AZ87" s="146"/>
      <c r="BA87" s="146"/>
      <c r="BB87" s="146"/>
      <c r="BC87" s="146"/>
      <c r="BD87" s="146"/>
      <c r="BE87" s="143">
        <f>SUM(E87:BD87)</f>
        <v>102</v>
      </c>
    </row>
    <row r="88" spans="1:57" customFormat="1" ht="16.5" customHeight="1">
      <c r="A88" s="399"/>
      <c r="B88" s="347"/>
      <c r="C88" s="350"/>
      <c r="D88" s="195" t="s">
        <v>53</v>
      </c>
      <c r="E88" s="13"/>
      <c r="F88" s="13"/>
      <c r="G88" s="13"/>
      <c r="H88" s="143"/>
      <c r="I88" s="13"/>
      <c r="J88" s="13"/>
      <c r="K88" s="13"/>
      <c r="L88" s="13"/>
      <c r="M88" s="13"/>
      <c r="N88" s="13"/>
      <c r="O88" s="13"/>
      <c r="P88" s="13"/>
      <c r="Q88" s="13"/>
      <c r="R88" s="143"/>
      <c r="S88" s="240"/>
      <c r="T88" s="240"/>
      <c r="U88" s="240"/>
      <c r="V88" s="146"/>
      <c r="W88" s="146"/>
      <c r="X88" s="143"/>
      <c r="Y88" s="14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63"/>
      <c r="AP88" s="49"/>
      <c r="AQ88" s="86"/>
      <c r="AR88" s="86"/>
      <c r="AS88" s="86"/>
      <c r="AT88" s="86"/>
      <c r="AU88" s="85"/>
      <c r="AV88" s="146"/>
      <c r="AW88" s="146"/>
      <c r="AX88" s="146"/>
      <c r="AY88" s="146"/>
      <c r="AZ88" s="146"/>
      <c r="BA88" s="146"/>
      <c r="BB88" s="146"/>
      <c r="BC88" s="146"/>
      <c r="BD88" s="146"/>
      <c r="BE88" s="143"/>
    </row>
    <row r="89" spans="1:57" customFormat="1" ht="15" customHeight="1">
      <c r="A89" s="399"/>
      <c r="B89" s="346" t="s">
        <v>140</v>
      </c>
      <c r="C89" s="336" t="s">
        <v>304</v>
      </c>
      <c r="D89" s="194" t="s">
        <v>54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240"/>
      <c r="T89" s="240"/>
      <c r="U89" s="240"/>
      <c r="V89" s="146"/>
      <c r="W89" s="146"/>
      <c r="X89" s="143">
        <v>2</v>
      </c>
      <c r="Y89" s="143">
        <v>2</v>
      </c>
      <c r="Z89" s="143">
        <v>2</v>
      </c>
      <c r="AA89" s="143">
        <v>2</v>
      </c>
      <c r="AB89" s="143">
        <v>2</v>
      </c>
      <c r="AC89" s="143">
        <v>2</v>
      </c>
      <c r="AD89" s="143">
        <v>2</v>
      </c>
      <c r="AE89" s="143">
        <v>2</v>
      </c>
      <c r="AF89" s="143">
        <v>2</v>
      </c>
      <c r="AG89" s="143">
        <v>2</v>
      </c>
      <c r="AH89" s="143">
        <v>2</v>
      </c>
      <c r="AI89" s="143">
        <v>2</v>
      </c>
      <c r="AJ89" s="143">
        <v>2</v>
      </c>
      <c r="AK89" s="143">
        <v>2</v>
      </c>
      <c r="AL89" s="143">
        <v>2</v>
      </c>
      <c r="AM89" s="143">
        <v>2</v>
      </c>
      <c r="AN89" s="143">
        <v>2</v>
      </c>
      <c r="AO89" s="163"/>
      <c r="AP89" s="49"/>
      <c r="AQ89" s="86"/>
      <c r="AR89" s="86"/>
      <c r="AS89" s="86"/>
      <c r="AT89" s="86"/>
      <c r="AU89" s="85"/>
      <c r="AV89" s="146"/>
      <c r="AW89" s="146"/>
      <c r="AX89" s="146"/>
      <c r="AY89" s="146"/>
      <c r="AZ89" s="146"/>
      <c r="BA89" s="146"/>
      <c r="BB89" s="146"/>
      <c r="BC89" s="146"/>
      <c r="BD89" s="146"/>
      <c r="BE89" s="143">
        <f>SUM(E89:BD89)</f>
        <v>34</v>
      </c>
    </row>
    <row r="90" spans="1:57" customFormat="1" ht="15" customHeight="1">
      <c r="A90" s="399"/>
      <c r="B90" s="347"/>
      <c r="C90" s="337"/>
      <c r="D90" s="194" t="s">
        <v>53</v>
      </c>
      <c r="E90" s="8"/>
      <c r="F90" s="8"/>
      <c r="G90" s="8"/>
      <c r="H90" s="240"/>
      <c r="I90" s="8"/>
      <c r="J90" s="8"/>
      <c r="K90" s="8"/>
      <c r="L90" s="8"/>
      <c r="M90" s="8"/>
      <c r="N90" s="8"/>
      <c r="O90" s="8"/>
      <c r="P90" s="8"/>
      <c r="Q90" s="8"/>
      <c r="R90" s="240"/>
      <c r="S90" s="240"/>
      <c r="T90" s="240"/>
      <c r="U90" s="240"/>
      <c r="V90" s="146"/>
      <c r="W90" s="146"/>
      <c r="X90" s="240"/>
      <c r="Y90" s="24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49"/>
      <c r="AP90" s="49"/>
      <c r="AQ90" s="86"/>
      <c r="AR90" s="86"/>
      <c r="AS90" s="86"/>
      <c r="AT90" s="86"/>
      <c r="AU90" s="85"/>
      <c r="AV90" s="146"/>
      <c r="AW90" s="146"/>
      <c r="AX90" s="146"/>
      <c r="AY90" s="146"/>
      <c r="AZ90" s="146"/>
      <c r="BA90" s="146"/>
      <c r="BB90" s="146"/>
      <c r="BC90" s="146"/>
      <c r="BD90" s="146"/>
      <c r="BE90" s="143"/>
    </row>
    <row r="91" spans="1:57" customFormat="1" ht="15" customHeight="1">
      <c r="A91" s="399"/>
      <c r="B91" s="332" t="s">
        <v>142</v>
      </c>
      <c r="C91" s="334" t="s">
        <v>141</v>
      </c>
      <c r="D91" s="139" t="s">
        <v>54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06"/>
      <c r="T91" s="106"/>
      <c r="U91" s="106"/>
      <c r="V91" s="66"/>
      <c r="W91" s="66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64"/>
      <c r="AP91" s="64"/>
      <c r="AQ91" s="86"/>
      <c r="AR91" s="95"/>
      <c r="AS91" s="95"/>
      <c r="AT91" s="95"/>
      <c r="AU91" s="94"/>
      <c r="AV91" s="66"/>
      <c r="AW91" s="66"/>
      <c r="AX91" s="66"/>
      <c r="AY91" s="66"/>
      <c r="AZ91" s="66"/>
      <c r="BA91" s="66"/>
      <c r="BB91" s="66"/>
      <c r="BC91" s="66"/>
      <c r="BD91" s="66"/>
      <c r="BE91" s="143"/>
    </row>
    <row r="92" spans="1:57" customFormat="1" ht="15" customHeight="1">
      <c r="A92" s="399"/>
      <c r="B92" s="333"/>
      <c r="C92" s="335"/>
      <c r="D92" s="139" t="s">
        <v>53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06"/>
      <c r="T92" s="106"/>
      <c r="U92" s="106"/>
      <c r="V92" s="66"/>
      <c r="W92" s="66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64"/>
      <c r="AP92" s="64"/>
      <c r="AQ92" s="252"/>
      <c r="AR92" s="95"/>
      <c r="AS92" s="95"/>
      <c r="AT92" s="95"/>
      <c r="AU92" s="94"/>
      <c r="AV92" s="66"/>
      <c r="AW92" s="66"/>
      <c r="AX92" s="66"/>
      <c r="AY92" s="66"/>
      <c r="AZ92" s="66"/>
      <c r="BA92" s="66"/>
      <c r="BB92" s="66"/>
      <c r="BC92" s="66"/>
      <c r="BD92" s="66"/>
      <c r="BE92" s="143"/>
    </row>
    <row r="93" spans="1:57" customFormat="1" ht="23.25" customHeight="1">
      <c r="A93" s="399"/>
      <c r="B93" s="346" t="s">
        <v>143</v>
      </c>
      <c r="C93" s="344" t="s">
        <v>305</v>
      </c>
      <c r="D93" s="194" t="s">
        <v>54</v>
      </c>
      <c r="E93" s="143">
        <v>4</v>
      </c>
      <c r="F93" s="143">
        <v>4</v>
      </c>
      <c r="G93" s="143">
        <v>4</v>
      </c>
      <c r="H93" s="143">
        <v>4</v>
      </c>
      <c r="I93" s="143">
        <v>4</v>
      </c>
      <c r="J93" s="143">
        <v>4</v>
      </c>
      <c r="K93" s="143">
        <v>4</v>
      </c>
      <c r="L93" s="143">
        <v>4</v>
      </c>
      <c r="M93" s="143">
        <v>4</v>
      </c>
      <c r="N93" s="143">
        <v>4</v>
      </c>
      <c r="O93" s="143">
        <v>4</v>
      </c>
      <c r="P93" s="143">
        <v>4</v>
      </c>
      <c r="Q93" s="143">
        <v>4</v>
      </c>
      <c r="R93" s="143">
        <v>4</v>
      </c>
      <c r="S93" s="143">
        <v>4</v>
      </c>
      <c r="T93" s="143">
        <v>4</v>
      </c>
      <c r="U93" s="143">
        <v>4</v>
      </c>
      <c r="V93" s="66"/>
      <c r="W93" s="66"/>
      <c r="X93" s="143">
        <v>4</v>
      </c>
      <c r="Y93" s="143">
        <v>4</v>
      </c>
      <c r="Z93" s="143">
        <v>4</v>
      </c>
      <c r="AA93" s="143">
        <v>4</v>
      </c>
      <c r="AB93" s="143">
        <v>4</v>
      </c>
      <c r="AC93" s="143">
        <v>4</v>
      </c>
      <c r="AD93" s="143">
        <v>4</v>
      </c>
      <c r="AE93" s="143">
        <v>4</v>
      </c>
      <c r="AF93" s="143">
        <v>4</v>
      </c>
      <c r="AG93" s="244">
        <v>5</v>
      </c>
      <c r="AH93" s="244">
        <v>5</v>
      </c>
      <c r="AI93" s="244">
        <v>5</v>
      </c>
      <c r="AJ93" s="244">
        <v>5</v>
      </c>
      <c r="AK93" s="244">
        <v>5</v>
      </c>
      <c r="AL93" s="244">
        <v>5</v>
      </c>
      <c r="AM93" s="244">
        <v>5</v>
      </c>
      <c r="AN93" s="244">
        <v>5</v>
      </c>
      <c r="AO93" s="163"/>
      <c r="AP93" s="49"/>
      <c r="AQ93" s="252"/>
      <c r="AR93" s="86"/>
      <c r="AS93" s="86"/>
      <c r="AT93" s="95"/>
      <c r="AU93" s="94"/>
      <c r="AV93" s="146"/>
      <c r="AW93" s="146"/>
      <c r="AX93" s="146"/>
      <c r="AY93" s="146"/>
      <c r="AZ93" s="146"/>
      <c r="BA93" s="146"/>
      <c r="BB93" s="146"/>
      <c r="BC93" s="146"/>
      <c r="BD93" s="146"/>
      <c r="BE93" s="143">
        <f>SUM(E93:BD93)</f>
        <v>144</v>
      </c>
    </row>
    <row r="94" spans="1:57" customFormat="1" ht="20.25" customHeight="1">
      <c r="A94" s="399"/>
      <c r="B94" s="403"/>
      <c r="C94" s="482"/>
      <c r="D94" s="194" t="s">
        <v>53</v>
      </c>
      <c r="E94" s="8"/>
      <c r="F94" s="8"/>
      <c r="G94" s="8"/>
      <c r="H94" s="240"/>
      <c r="I94" s="8"/>
      <c r="J94" s="8"/>
      <c r="K94" s="8"/>
      <c r="L94" s="8"/>
      <c r="M94" s="8"/>
      <c r="N94" s="8"/>
      <c r="O94" s="8"/>
      <c r="P94" s="8"/>
      <c r="Q94" s="8"/>
      <c r="R94" s="240"/>
      <c r="S94" s="240"/>
      <c r="T94" s="240"/>
      <c r="U94" s="240"/>
      <c r="V94" s="146"/>
      <c r="W94" s="146"/>
      <c r="X94" s="240"/>
      <c r="Y94" s="24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49"/>
      <c r="AP94" s="49"/>
      <c r="AQ94" s="86"/>
      <c r="AR94" s="86"/>
      <c r="AS94" s="86"/>
      <c r="AT94" s="95"/>
      <c r="AU94" s="94"/>
      <c r="AV94" s="146"/>
      <c r="AW94" s="146"/>
      <c r="AX94" s="146"/>
      <c r="AY94" s="146"/>
      <c r="AZ94" s="146"/>
      <c r="BA94" s="146"/>
      <c r="BB94" s="146"/>
      <c r="BC94" s="146"/>
      <c r="BD94" s="146"/>
      <c r="BE94" s="143"/>
    </row>
    <row r="95" spans="1:57" customFormat="1" ht="15" customHeight="1">
      <c r="A95" s="399"/>
      <c r="B95" s="332" t="s">
        <v>8</v>
      </c>
      <c r="C95" s="340" t="s">
        <v>9</v>
      </c>
      <c r="D95" s="139" t="s">
        <v>54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46"/>
      <c r="W95" s="14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49"/>
      <c r="AP95" s="49"/>
      <c r="AQ95" s="86"/>
      <c r="AR95" s="86"/>
      <c r="AS95" s="86"/>
      <c r="AT95" s="95"/>
      <c r="AU95" s="94"/>
      <c r="AV95" s="146"/>
      <c r="AW95" s="146"/>
      <c r="AX95" s="146"/>
      <c r="AY95" s="146"/>
      <c r="AZ95" s="146"/>
      <c r="BA95" s="146"/>
      <c r="BB95" s="146"/>
      <c r="BC95" s="146"/>
      <c r="BD95" s="146"/>
      <c r="BE95" s="143"/>
    </row>
    <row r="96" spans="1:57" customFormat="1" ht="15" customHeight="1">
      <c r="A96" s="399"/>
      <c r="B96" s="333"/>
      <c r="C96" s="341"/>
      <c r="D96" s="139" t="s">
        <v>53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46"/>
      <c r="W96" s="14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49"/>
      <c r="AP96" s="49"/>
      <c r="AQ96" s="86"/>
      <c r="AR96" s="86"/>
      <c r="AS96" s="86"/>
      <c r="AT96" s="95"/>
      <c r="AU96" s="94"/>
      <c r="AV96" s="146"/>
      <c r="AW96" s="146"/>
      <c r="AX96" s="146"/>
      <c r="AY96" s="146"/>
      <c r="AZ96" s="146"/>
      <c r="BA96" s="146"/>
      <c r="BB96" s="146"/>
      <c r="BC96" s="146"/>
      <c r="BD96" s="146"/>
      <c r="BE96" s="143"/>
    </row>
    <row r="97" spans="1:58" customFormat="1" ht="15" customHeight="1">
      <c r="A97" s="399"/>
      <c r="B97" s="346" t="s">
        <v>45</v>
      </c>
      <c r="C97" s="344" t="s">
        <v>306</v>
      </c>
      <c r="D97" s="161" t="s">
        <v>54</v>
      </c>
      <c r="E97" s="8">
        <v>2</v>
      </c>
      <c r="F97" s="8">
        <v>2</v>
      </c>
      <c r="G97" s="8">
        <v>2</v>
      </c>
      <c r="H97" s="8">
        <v>2</v>
      </c>
      <c r="I97" s="8">
        <v>2</v>
      </c>
      <c r="J97" s="8">
        <v>2</v>
      </c>
      <c r="K97" s="8">
        <v>2</v>
      </c>
      <c r="L97" s="8">
        <v>2</v>
      </c>
      <c r="M97" s="8">
        <v>2</v>
      </c>
      <c r="N97" s="8">
        <v>2</v>
      </c>
      <c r="O97" s="8">
        <v>2</v>
      </c>
      <c r="P97" s="8">
        <v>2</v>
      </c>
      <c r="Q97" s="8">
        <v>2</v>
      </c>
      <c r="R97" s="8">
        <v>2</v>
      </c>
      <c r="S97" s="8">
        <v>2</v>
      </c>
      <c r="T97" s="8">
        <v>2</v>
      </c>
      <c r="U97" s="8">
        <v>2</v>
      </c>
      <c r="V97" s="66"/>
      <c r="W97" s="66"/>
      <c r="X97" s="240">
        <v>2</v>
      </c>
      <c r="Y97" s="240">
        <v>2</v>
      </c>
      <c r="Z97" s="240">
        <v>2</v>
      </c>
      <c r="AA97" s="240">
        <v>2</v>
      </c>
      <c r="AB97" s="240">
        <v>2</v>
      </c>
      <c r="AC97" s="240">
        <v>2</v>
      </c>
      <c r="AD97" s="240">
        <v>2</v>
      </c>
      <c r="AE97" s="240">
        <v>2</v>
      </c>
      <c r="AF97" s="240">
        <v>2</v>
      </c>
      <c r="AG97" s="240">
        <v>2</v>
      </c>
      <c r="AH97" s="240">
        <v>2</v>
      </c>
      <c r="AI97" s="240">
        <v>2</v>
      </c>
      <c r="AJ97" s="240">
        <v>2</v>
      </c>
      <c r="AK97" s="240">
        <v>1</v>
      </c>
      <c r="AL97" s="240">
        <v>1</v>
      </c>
      <c r="AM97" s="240">
        <v>1</v>
      </c>
      <c r="AN97" s="240">
        <v>1</v>
      </c>
      <c r="AO97" s="49"/>
      <c r="AP97" s="49"/>
      <c r="AQ97" s="86"/>
      <c r="AR97" s="86"/>
      <c r="AS97" s="86"/>
      <c r="AT97" s="95"/>
      <c r="AU97" s="94"/>
      <c r="AV97" s="146"/>
      <c r="AW97" s="146"/>
      <c r="AX97" s="146"/>
      <c r="AY97" s="146"/>
      <c r="AZ97" s="146"/>
      <c r="BA97" s="146"/>
      <c r="BB97" s="146"/>
      <c r="BC97" s="146"/>
      <c r="BD97" s="146"/>
      <c r="BE97" s="143">
        <f>SUM(E97:BD97)</f>
        <v>64</v>
      </c>
    </row>
    <row r="98" spans="1:58" customFormat="1" ht="27" customHeight="1">
      <c r="A98" s="399"/>
      <c r="B98" s="347"/>
      <c r="C98" s="345"/>
      <c r="D98" s="161" t="s">
        <v>53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146"/>
      <c r="W98" s="146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49"/>
      <c r="AP98" s="49"/>
      <c r="AQ98" s="86"/>
      <c r="AR98" s="86"/>
      <c r="AS98" s="86"/>
      <c r="AT98" s="95"/>
      <c r="AU98" s="94"/>
      <c r="AV98" s="146"/>
      <c r="AW98" s="146"/>
      <c r="AX98" s="146"/>
      <c r="AY98" s="146"/>
      <c r="AZ98" s="146"/>
      <c r="BA98" s="146"/>
      <c r="BB98" s="146"/>
      <c r="BC98" s="146"/>
      <c r="BD98" s="146"/>
      <c r="BE98" s="143"/>
    </row>
    <row r="99" spans="1:58" customFormat="1" ht="20.25" customHeight="1">
      <c r="A99" s="399"/>
      <c r="B99" s="488" t="s">
        <v>129</v>
      </c>
      <c r="C99" s="490" t="s">
        <v>307</v>
      </c>
      <c r="D99" s="161" t="s">
        <v>54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146"/>
      <c r="W99" s="146"/>
      <c r="X99" s="240">
        <v>3</v>
      </c>
      <c r="Y99" s="240">
        <v>3</v>
      </c>
      <c r="Z99" s="240">
        <v>3</v>
      </c>
      <c r="AA99" s="240">
        <v>3</v>
      </c>
      <c r="AB99" s="240">
        <v>3</v>
      </c>
      <c r="AC99" s="240">
        <v>3</v>
      </c>
      <c r="AD99" s="240">
        <v>3</v>
      </c>
      <c r="AE99" s="240">
        <v>3</v>
      </c>
      <c r="AF99" s="240">
        <v>3</v>
      </c>
      <c r="AG99" s="240">
        <v>3</v>
      </c>
      <c r="AH99" s="240">
        <v>3</v>
      </c>
      <c r="AI99" s="240">
        <v>3</v>
      </c>
      <c r="AJ99" s="240">
        <v>3</v>
      </c>
      <c r="AK99" s="240">
        <v>3</v>
      </c>
      <c r="AL99" s="240">
        <v>3</v>
      </c>
      <c r="AM99" s="240">
        <v>3</v>
      </c>
      <c r="AN99" s="240">
        <v>3</v>
      </c>
      <c r="AO99" s="49"/>
      <c r="AP99" s="49"/>
      <c r="AQ99" s="93"/>
      <c r="AR99" s="86"/>
      <c r="AS99" s="86"/>
      <c r="AT99" s="95"/>
      <c r="AU99" s="94"/>
      <c r="AV99" s="146"/>
      <c r="AW99" s="146"/>
      <c r="AX99" s="146"/>
      <c r="AY99" s="146"/>
      <c r="AZ99" s="146"/>
      <c r="BA99" s="146"/>
      <c r="BB99" s="146"/>
      <c r="BC99" s="146"/>
      <c r="BD99" s="146"/>
      <c r="BE99" s="143">
        <f>SUM(X99:BD99)</f>
        <v>51</v>
      </c>
    </row>
    <row r="100" spans="1:58" customFormat="1" ht="15.75" customHeight="1">
      <c r="A100" s="399"/>
      <c r="B100" s="489"/>
      <c r="C100" s="491"/>
      <c r="D100" s="161" t="s">
        <v>53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146"/>
      <c r="W100" s="146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49"/>
      <c r="AP100" s="49"/>
      <c r="AQ100" s="93"/>
      <c r="AR100" s="86"/>
      <c r="AS100" s="86"/>
      <c r="AT100" s="95"/>
      <c r="AU100" s="94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3"/>
    </row>
    <row r="101" spans="1:58" customFormat="1" ht="15" customHeight="1">
      <c r="A101" s="399"/>
      <c r="B101" s="488" t="s">
        <v>46</v>
      </c>
      <c r="C101" s="492" t="s">
        <v>308</v>
      </c>
      <c r="D101" s="161" t="s">
        <v>54</v>
      </c>
      <c r="E101" s="8">
        <v>4</v>
      </c>
      <c r="F101" s="8">
        <v>4</v>
      </c>
      <c r="G101" s="8">
        <v>4</v>
      </c>
      <c r="H101" s="8">
        <v>4</v>
      </c>
      <c r="I101" s="8">
        <v>4</v>
      </c>
      <c r="J101" s="8">
        <v>4</v>
      </c>
      <c r="K101" s="8">
        <v>4</v>
      </c>
      <c r="L101" s="8">
        <v>4</v>
      </c>
      <c r="M101" s="8">
        <v>4</v>
      </c>
      <c r="N101" s="8">
        <v>4</v>
      </c>
      <c r="O101" s="8">
        <v>4</v>
      </c>
      <c r="P101" s="8">
        <v>4</v>
      </c>
      <c r="Q101" s="8">
        <v>4</v>
      </c>
      <c r="R101" s="8">
        <v>4</v>
      </c>
      <c r="S101" s="8">
        <v>4</v>
      </c>
      <c r="T101" s="8">
        <v>4</v>
      </c>
      <c r="U101" s="8">
        <v>4</v>
      </c>
      <c r="V101" s="146"/>
      <c r="W101" s="146"/>
      <c r="X101" s="240">
        <v>3</v>
      </c>
      <c r="Y101" s="240">
        <v>3</v>
      </c>
      <c r="Z101" s="240">
        <v>3</v>
      </c>
      <c r="AA101" s="240">
        <v>3</v>
      </c>
      <c r="AB101" s="240">
        <v>3</v>
      </c>
      <c r="AC101" s="240">
        <v>3</v>
      </c>
      <c r="AD101" s="240">
        <v>3</v>
      </c>
      <c r="AE101" s="240">
        <v>3</v>
      </c>
      <c r="AF101" s="240">
        <v>3</v>
      </c>
      <c r="AG101" s="240">
        <v>3</v>
      </c>
      <c r="AH101" s="240">
        <v>3</v>
      </c>
      <c r="AI101" s="240">
        <v>3</v>
      </c>
      <c r="AJ101" s="244">
        <v>4</v>
      </c>
      <c r="AK101" s="244">
        <v>4</v>
      </c>
      <c r="AL101" s="244">
        <v>4</v>
      </c>
      <c r="AM101" s="244">
        <v>4</v>
      </c>
      <c r="AN101" s="244">
        <v>4</v>
      </c>
      <c r="AO101" s="49"/>
      <c r="AP101" s="49"/>
      <c r="AQ101" s="81"/>
      <c r="AR101" s="86"/>
      <c r="AS101" s="86"/>
      <c r="AT101" s="95"/>
      <c r="AU101" s="94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52">
        <f>SUM(E101:BD101)</f>
        <v>124</v>
      </c>
    </row>
    <row r="102" spans="1:58" customFormat="1" ht="15" customHeight="1">
      <c r="A102" s="399"/>
      <c r="B102" s="489"/>
      <c r="C102" s="493"/>
      <c r="D102" s="161" t="s">
        <v>53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46"/>
      <c r="W102" s="146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49"/>
      <c r="AP102" s="49"/>
      <c r="AQ102" s="86"/>
      <c r="AR102" s="86"/>
      <c r="AS102" s="86"/>
      <c r="AT102" s="86"/>
      <c r="AU102" s="49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50"/>
    </row>
    <row r="103" spans="1:58" customFormat="1" ht="15" customHeight="1">
      <c r="A103" s="400"/>
      <c r="B103" s="346" t="s">
        <v>309</v>
      </c>
      <c r="C103" s="336" t="s">
        <v>310</v>
      </c>
      <c r="D103" s="161" t="s">
        <v>54</v>
      </c>
      <c r="E103" s="8">
        <v>2</v>
      </c>
      <c r="F103" s="8">
        <v>2</v>
      </c>
      <c r="G103" s="8">
        <v>2</v>
      </c>
      <c r="H103" s="8">
        <v>2</v>
      </c>
      <c r="I103" s="8">
        <v>2</v>
      </c>
      <c r="J103" s="8">
        <v>2</v>
      </c>
      <c r="K103" s="8">
        <v>2</v>
      </c>
      <c r="L103" s="8">
        <v>2</v>
      </c>
      <c r="M103" s="8">
        <v>2</v>
      </c>
      <c r="N103" s="8">
        <v>2</v>
      </c>
      <c r="O103" s="8">
        <v>2</v>
      </c>
      <c r="P103" s="8">
        <v>2</v>
      </c>
      <c r="Q103" s="8">
        <v>2</v>
      </c>
      <c r="R103" s="8">
        <v>2</v>
      </c>
      <c r="S103" s="8">
        <v>2</v>
      </c>
      <c r="T103" s="8">
        <v>2</v>
      </c>
      <c r="U103" s="8">
        <v>2</v>
      </c>
      <c r="V103" s="146"/>
      <c r="W103" s="146"/>
      <c r="X103" s="8">
        <v>2</v>
      </c>
      <c r="Y103" s="8">
        <v>2</v>
      </c>
      <c r="Z103" s="8">
        <v>2</v>
      </c>
      <c r="AA103" s="8">
        <v>2</v>
      </c>
      <c r="AB103" s="8">
        <v>2</v>
      </c>
      <c r="AC103" s="8">
        <v>2</v>
      </c>
      <c r="AD103" s="8">
        <v>2</v>
      </c>
      <c r="AE103" s="8">
        <v>2</v>
      </c>
      <c r="AF103" s="8">
        <v>2</v>
      </c>
      <c r="AG103" s="8">
        <v>2</v>
      </c>
      <c r="AH103" s="8">
        <v>2</v>
      </c>
      <c r="AI103" s="8">
        <v>2</v>
      </c>
      <c r="AJ103" s="8">
        <v>2</v>
      </c>
      <c r="AK103" s="8">
        <v>2</v>
      </c>
      <c r="AL103" s="8">
        <v>2</v>
      </c>
      <c r="AM103" s="8">
        <v>2</v>
      </c>
      <c r="AN103" s="8">
        <v>2</v>
      </c>
      <c r="AO103" s="49"/>
      <c r="AP103" s="49"/>
      <c r="AQ103" s="86"/>
      <c r="AR103" s="86"/>
      <c r="AS103" s="86"/>
      <c r="AT103" s="86"/>
      <c r="AU103" s="49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50">
        <f>SUM(E103:BD103)</f>
        <v>68</v>
      </c>
    </row>
    <row r="104" spans="1:58" customFormat="1" ht="15" customHeight="1">
      <c r="A104" s="400"/>
      <c r="B104" s="347"/>
      <c r="C104" s="337"/>
      <c r="D104" s="161" t="s">
        <v>53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46"/>
      <c r="W104" s="146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49"/>
      <c r="AP104" s="49"/>
      <c r="AQ104" s="86"/>
      <c r="AR104" s="86"/>
      <c r="AS104" s="86"/>
      <c r="AT104" s="86"/>
      <c r="AU104" s="49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50"/>
    </row>
    <row r="105" spans="1:58" customFormat="1" ht="15" customHeight="1">
      <c r="A105" s="400"/>
      <c r="B105" s="346" t="s">
        <v>311</v>
      </c>
      <c r="C105" s="484" t="s">
        <v>312</v>
      </c>
      <c r="D105" s="161" t="s">
        <v>54</v>
      </c>
      <c r="E105" s="8">
        <v>4</v>
      </c>
      <c r="F105" s="8">
        <v>4</v>
      </c>
      <c r="G105" s="8">
        <v>4</v>
      </c>
      <c r="H105" s="8">
        <v>4</v>
      </c>
      <c r="I105" s="8">
        <v>4</v>
      </c>
      <c r="J105" s="8">
        <v>4</v>
      </c>
      <c r="K105" s="8">
        <v>2</v>
      </c>
      <c r="L105" s="8">
        <v>2</v>
      </c>
      <c r="M105" s="8">
        <v>2</v>
      </c>
      <c r="N105" s="8">
        <v>2</v>
      </c>
      <c r="O105" s="8">
        <v>2</v>
      </c>
      <c r="P105" s="8">
        <v>2</v>
      </c>
      <c r="Q105" s="8">
        <v>2</v>
      </c>
      <c r="R105" s="8">
        <v>2</v>
      </c>
      <c r="S105" s="8">
        <v>2</v>
      </c>
      <c r="T105" s="8">
        <v>2</v>
      </c>
      <c r="U105" s="8">
        <v>2</v>
      </c>
      <c r="V105" s="48"/>
      <c r="W105" s="48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63"/>
      <c r="AP105" s="49"/>
      <c r="AQ105" s="86"/>
      <c r="AR105" s="86"/>
      <c r="AS105" s="86"/>
      <c r="AT105" s="93"/>
      <c r="AU105" s="92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253">
        <f>SUM(E105:BD105)</f>
        <v>46</v>
      </c>
    </row>
    <row r="106" spans="1:58" customFormat="1" ht="15" customHeight="1">
      <c r="A106" s="400"/>
      <c r="B106" s="347"/>
      <c r="C106" s="485"/>
      <c r="D106" s="161" t="s">
        <v>53</v>
      </c>
      <c r="E106" s="8"/>
      <c r="F106" s="8"/>
      <c r="G106" s="8"/>
      <c r="H106" s="240"/>
      <c r="I106" s="8"/>
      <c r="J106" s="8"/>
      <c r="K106" s="8"/>
      <c r="L106" s="8"/>
      <c r="M106" s="8"/>
      <c r="N106" s="8"/>
      <c r="O106" s="8"/>
      <c r="P106" s="8"/>
      <c r="Q106" s="8"/>
      <c r="R106" s="240"/>
      <c r="S106" s="240"/>
      <c r="T106" s="240"/>
      <c r="U106" s="240"/>
      <c r="V106" s="146"/>
      <c r="W106" s="146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49"/>
      <c r="AP106" s="49"/>
      <c r="AQ106" s="86"/>
      <c r="AR106" s="86"/>
      <c r="AS106" s="86"/>
      <c r="AT106" s="93"/>
      <c r="AU106" s="92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3"/>
    </row>
    <row r="107" spans="1:58" customFormat="1" ht="15" customHeight="1">
      <c r="A107" s="399"/>
      <c r="B107" s="346" t="s">
        <v>313</v>
      </c>
      <c r="C107" s="486" t="s">
        <v>266</v>
      </c>
      <c r="D107" s="161" t="s">
        <v>54</v>
      </c>
      <c r="E107" s="8"/>
      <c r="F107" s="8"/>
      <c r="G107" s="8"/>
      <c r="H107" s="240"/>
      <c r="I107" s="8"/>
      <c r="J107" s="8"/>
      <c r="K107" s="8"/>
      <c r="L107" s="8"/>
      <c r="M107" s="8"/>
      <c r="N107" s="8"/>
      <c r="O107" s="8"/>
      <c r="P107" s="8"/>
      <c r="Q107" s="8"/>
      <c r="R107" s="240"/>
      <c r="S107" s="240"/>
      <c r="T107" s="240"/>
      <c r="U107" s="240"/>
      <c r="V107" s="146"/>
      <c r="W107" s="146"/>
      <c r="X107" s="240">
        <v>3</v>
      </c>
      <c r="Y107" s="240">
        <v>3</v>
      </c>
      <c r="Z107" s="240">
        <v>3</v>
      </c>
      <c r="AA107" s="240">
        <v>3</v>
      </c>
      <c r="AB107" s="240">
        <v>3</v>
      </c>
      <c r="AC107" s="240">
        <v>3</v>
      </c>
      <c r="AD107" s="240">
        <v>3</v>
      </c>
      <c r="AE107" s="240">
        <v>3</v>
      </c>
      <c r="AF107" s="240">
        <v>3</v>
      </c>
      <c r="AG107" s="143">
        <v>3</v>
      </c>
      <c r="AH107" s="143">
        <v>3</v>
      </c>
      <c r="AI107" s="143">
        <v>3</v>
      </c>
      <c r="AJ107" s="143">
        <v>3</v>
      </c>
      <c r="AK107" s="143">
        <v>3</v>
      </c>
      <c r="AL107" s="143">
        <v>3</v>
      </c>
      <c r="AM107" s="143">
        <v>3</v>
      </c>
      <c r="AN107" s="143">
        <v>3</v>
      </c>
      <c r="AO107" s="49"/>
      <c r="AP107" s="49"/>
      <c r="AQ107" s="86"/>
      <c r="AR107" s="86"/>
      <c r="AS107" s="86"/>
      <c r="AT107" s="93"/>
      <c r="AU107" s="92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254">
        <f>SUM(X107:BD107)</f>
        <v>51</v>
      </c>
    </row>
    <row r="108" spans="1:58" customFormat="1" ht="15" customHeight="1">
      <c r="A108" s="399"/>
      <c r="B108" s="347"/>
      <c r="C108" s="487"/>
      <c r="D108" s="161" t="s">
        <v>53</v>
      </c>
      <c r="E108" s="8"/>
      <c r="F108" s="8"/>
      <c r="G108" s="8"/>
      <c r="H108" s="240"/>
      <c r="I108" s="8"/>
      <c r="J108" s="8"/>
      <c r="K108" s="8"/>
      <c r="L108" s="8"/>
      <c r="M108" s="8"/>
      <c r="N108" s="8"/>
      <c r="O108" s="8"/>
      <c r="P108" s="8"/>
      <c r="Q108" s="8"/>
      <c r="R108" s="240"/>
      <c r="S108" s="240"/>
      <c r="T108" s="240"/>
      <c r="U108" s="240"/>
      <c r="V108" s="146"/>
      <c r="W108" s="146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49"/>
      <c r="AP108" s="49"/>
      <c r="AQ108" s="86"/>
      <c r="AR108" s="86"/>
      <c r="AS108" s="86"/>
      <c r="AT108" s="93"/>
      <c r="AU108" s="92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52"/>
    </row>
    <row r="109" spans="1:58" s="23" customFormat="1" ht="15" customHeight="1">
      <c r="A109" s="399"/>
      <c r="B109" s="332" t="s">
        <v>6</v>
      </c>
      <c r="C109" s="340" t="s">
        <v>7</v>
      </c>
      <c r="D109" s="58" t="s">
        <v>54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106"/>
      <c r="T109" s="106"/>
      <c r="U109" s="106"/>
      <c r="V109" s="53"/>
      <c r="W109" s="53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45"/>
      <c r="AP109" s="45"/>
      <c r="AQ109" s="252"/>
      <c r="AR109" s="93"/>
      <c r="AS109" s="93"/>
      <c r="AT109" s="93"/>
      <c r="AU109" s="92">
        <v>36</v>
      </c>
      <c r="AV109" s="53"/>
      <c r="AW109" s="53"/>
      <c r="AX109" s="53"/>
      <c r="AY109" s="53"/>
      <c r="AZ109" s="53"/>
      <c r="BA109" s="53"/>
      <c r="BB109" s="53"/>
      <c r="BC109" s="53"/>
      <c r="BD109" s="53"/>
      <c r="BE109" s="42"/>
      <c r="BF109" s="25"/>
    </row>
    <row r="110" spans="1:58" s="23" customFormat="1" ht="15" customHeight="1">
      <c r="A110" s="399"/>
      <c r="B110" s="333"/>
      <c r="C110" s="341"/>
      <c r="D110" s="58" t="s">
        <v>53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106"/>
      <c r="T110" s="106"/>
      <c r="U110" s="106"/>
      <c r="V110" s="53"/>
      <c r="W110" s="53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45"/>
      <c r="AP110" s="45"/>
      <c r="AQ110" s="252"/>
      <c r="AR110" s="93"/>
      <c r="AS110" s="93"/>
      <c r="AT110" s="93"/>
      <c r="AU110" s="92"/>
      <c r="AV110" s="53"/>
      <c r="AW110" s="53"/>
      <c r="AX110" s="53"/>
      <c r="AY110" s="53"/>
      <c r="AZ110" s="53"/>
      <c r="BA110" s="53"/>
      <c r="BB110" s="53"/>
      <c r="BC110" s="53"/>
      <c r="BD110" s="53"/>
      <c r="BE110" s="42"/>
      <c r="BF110" s="25"/>
    </row>
    <row r="111" spans="1:58" ht="20.25" customHeight="1">
      <c r="A111" s="399"/>
      <c r="B111" s="321" t="s">
        <v>11</v>
      </c>
      <c r="C111" s="373" t="s">
        <v>256</v>
      </c>
      <c r="D111" s="91" t="s">
        <v>54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46"/>
      <c r="W111" s="146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49"/>
      <c r="AP111" s="49"/>
      <c r="AQ111" s="86"/>
      <c r="AR111" s="86"/>
      <c r="AS111" s="86"/>
      <c r="AT111" s="86"/>
      <c r="AU111" s="85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42"/>
    </row>
    <row r="112" spans="1:58" ht="20.25" customHeight="1">
      <c r="A112" s="399"/>
      <c r="B112" s="322"/>
      <c r="C112" s="374" t="s">
        <v>172</v>
      </c>
      <c r="D112" s="91" t="s">
        <v>53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146"/>
      <c r="W112" s="146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49"/>
      <c r="AP112" s="49"/>
      <c r="AQ112" s="86"/>
      <c r="AR112" s="86"/>
      <c r="AS112" s="86"/>
      <c r="AT112" s="86"/>
      <c r="AU112" s="85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42"/>
    </row>
    <row r="113" spans="1:57" ht="15" customHeight="1">
      <c r="A113" s="399"/>
      <c r="B113" s="342" t="s">
        <v>13</v>
      </c>
      <c r="C113" s="380" t="s">
        <v>314</v>
      </c>
      <c r="D113" s="60" t="s">
        <v>54</v>
      </c>
      <c r="E113" s="240">
        <v>6</v>
      </c>
      <c r="F113" s="240">
        <v>6</v>
      </c>
      <c r="G113" s="240">
        <v>6</v>
      </c>
      <c r="H113" s="240">
        <v>6</v>
      </c>
      <c r="I113" s="240">
        <v>6</v>
      </c>
      <c r="J113" s="240">
        <v>6</v>
      </c>
      <c r="K113" s="240">
        <v>6</v>
      </c>
      <c r="L113" s="240">
        <v>6</v>
      </c>
      <c r="M113" s="240">
        <v>6</v>
      </c>
      <c r="N113" s="240">
        <v>6</v>
      </c>
      <c r="O113" s="240">
        <v>5</v>
      </c>
      <c r="P113" s="240">
        <v>5</v>
      </c>
      <c r="Q113" s="240">
        <v>5</v>
      </c>
      <c r="R113" s="240">
        <v>5</v>
      </c>
      <c r="S113" s="240">
        <v>5</v>
      </c>
      <c r="T113" s="244">
        <v>4</v>
      </c>
      <c r="U113" s="244">
        <v>4</v>
      </c>
      <c r="V113" s="146"/>
      <c r="W113" s="146"/>
      <c r="X113" s="240">
        <v>5</v>
      </c>
      <c r="Y113" s="240">
        <v>5</v>
      </c>
      <c r="Z113" s="240">
        <v>5</v>
      </c>
      <c r="AA113" s="240">
        <v>5</v>
      </c>
      <c r="AB113" s="240">
        <v>5</v>
      </c>
      <c r="AC113" s="240">
        <v>5</v>
      </c>
      <c r="AD113" s="240">
        <v>5</v>
      </c>
      <c r="AE113" s="240">
        <v>5</v>
      </c>
      <c r="AF113" s="240">
        <v>5</v>
      </c>
      <c r="AG113" s="244">
        <v>4</v>
      </c>
      <c r="AH113" s="244">
        <v>4</v>
      </c>
      <c r="AI113" s="244">
        <v>4</v>
      </c>
      <c r="AJ113" s="244">
        <v>4</v>
      </c>
      <c r="AK113" s="244">
        <v>4</v>
      </c>
      <c r="AL113" s="244">
        <v>4</v>
      </c>
      <c r="AM113" s="244">
        <v>4</v>
      </c>
      <c r="AN113" s="244">
        <v>7</v>
      </c>
      <c r="AO113" s="49"/>
      <c r="AP113" s="49"/>
      <c r="AQ113" s="86"/>
      <c r="AR113" s="86"/>
      <c r="AS113" s="86"/>
      <c r="AT113" s="86"/>
      <c r="AU113" s="85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3">
        <f>SUM(E113:BD113)</f>
        <v>173</v>
      </c>
    </row>
    <row r="114" spans="1:57" ht="26.25" customHeight="1">
      <c r="A114" s="399"/>
      <c r="B114" s="343"/>
      <c r="C114" s="381"/>
      <c r="D114" s="60" t="s">
        <v>53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40"/>
      <c r="S114" s="240"/>
      <c r="T114" s="240"/>
      <c r="U114" s="240"/>
      <c r="V114" s="146"/>
      <c r="W114" s="146"/>
      <c r="X114" s="240"/>
      <c r="Y114" s="24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49"/>
      <c r="AP114" s="49"/>
      <c r="AQ114" s="86"/>
      <c r="AR114" s="86"/>
      <c r="AS114" s="86"/>
      <c r="AT114" s="86"/>
      <c r="AU114" s="85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3"/>
    </row>
    <row r="115" spans="1:57" ht="23.25" customHeight="1">
      <c r="A115" s="399"/>
      <c r="B115" s="342" t="s">
        <v>315</v>
      </c>
      <c r="C115" s="494" t="s">
        <v>316</v>
      </c>
      <c r="D115" s="161" t="s">
        <v>54</v>
      </c>
      <c r="E115" s="8"/>
      <c r="F115" s="8"/>
      <c r="G115" s="8"/>
      <c r="H115" s="8"/>
      <c r="I115" s="8"/>
      <c r="J115" s="8"/>
      <c r="K115" s="8">
        <v>2</v>
      </c>
      <c r="L115" s="8">
        <v>2</v>
      </c>
      <c r="M115" s="8">
        <v>2</v>
      </c>
      <c r="N115" s="8">
        <v>2</v>
      </c>
      <c r="O115" s="8">
        <v>2</v>
      </c>
      <c r="P115" s="8">
        <v>2</v>
      </c>
      <c r="Q115" s="8">
        <v>2</v>
      </c>
      <c r="R115" s="8">
        <v>2</v>
      </c>
      <c r="S115" s="8">
        <v>2</v>
      </c>
      <c r="T115" s="8">
        <v>2</v>
      </c>
      <c r="U115" s="8">
        <v>2</v>
      </c>
      <c r="V115" s="146"/>
      <c r="W115" s="146"/>
      <c r="X115" s="240">
        <v>2</v>
      </c>
      <c r="Y115" s="240">
        <v>2</v>
      </c>
      <c r="Z115" s="240">
        <v>2</v>
      </c>
      <c r="AA115" s="240">
        <v>2</v>
      </c>
      <c r="AB115" s="240">
        <v>2</v>
      </c>
      <c r="AC115" s="240">
        <v>2</v>
      </c>
      <c r="AD115" s="240">
        <v>2</v>
      </c>
      <c r="AE115" s="240">
        <v>2</v>
      </c>
      <c r="AF115" s="240">
        <v>2</v>
      </c>
      <c r="AG115" s="240">
        <v>2</v>
      </c>
      <c r="AH115" s="240">
        <v>2</v>
      </c>
      <c r="AI115" s="240">
        <v>2</v>
      </c>
      <c r="AJ115" s="244">
        <v>1</v>
      </c>
      <c r="AK115" s="244">
        <v>1</v>
      </c>
      <c r="AL115" s="244">
        <v>1</v>
      </c>
      <c r="AM115" s="244">
        <v>1</v>
      </c>
      <c r="AN115" s="244">
        <v>1</v>
      </c>
      <c r="AO115" s="49"/>
      <c r="AP115" s="49"/>
      <c r="AQ115" s="86"/>
      <c r="AR115" s="86"/>
      <c r="AS115" s="86"/>
      <c r="AT115" s="86"/>
      <c r="AU115" s="85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3">
        <f>SUM(E115:BD115)</f>
        <v>51</v>
      </c>
    </row>
    <row r="116" spans="1:57" ht="21" customHeight="1">
      <c r="A116" s="399"/>
      <c r="B116" s="343"/>
      <c r="C116" s="495"/>
      <c r="D116" s="161" t="s">
        <v>53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46"/>
      <c r="W116" s="146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42"/>
      <c r="AK116" s="42"/>
      <c r="AL116" s="42"/>
      <c r="AM116" s="42"/>
      <c r="AN116" s="42"/>
      <c r="AO116" s="49"/>
      <c r="AP116" s="49"/>
      <c r="AQ116" s="86"/>
      <c r="AR116" s="86"/>
      <c r="AS116" s="86"/>
      <c r="AT116" s="86"/>
      <c r="AU116" s="85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3"/>
    </row>
    <row r="117" spans="1:57" ht="14.25" customHeight="1">
      <c r="A117" s="399"/>
      <c r="B117" s="13" t="s">
        <v>14</v>
      </c>
      <c r="C117" s="196" t="s">
        <v>317</v>
      </c>
      <c r="D117" s="6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42"/>
      <c r="S117" s="42"/>
      <c r="T117" s="240"/>
      <c r="U117" s="240"/>
      <c r="V117" s="146"/>
      <c r="W117" s="146"/>
      <c r="X117" s="240"/>
      <c r="Y117" s="24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49"/>
      <c r="AP117" s="49"/>
      <c r="AQ117" s="93">
        <v>36</v>
      </c>
      <c r="AR117" s="93">
        <v>36</v>
      </c>
      <c r="AS117" s="93"/>
      <c r="AT117" s="93"/>
      <c r="AU117" s="85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3">
        <f>SUM(S117:BD117)</f>
        <v>72</v>
      </c>
    </row>
    <row r="118" spans="1:57" ht="14.25" customHeight="1">
      <c r="A118" s="399"/>
      <c r="B118" s="13" t="s">
        <v>15</v>
      </c>
      <c r="C118" s="196" t="s">
        <v>318</v>
      </c>
      <c r="D118" s="6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40"/>
      <c r="S118" s="240"/>
      <c r="T118" s="42"/>
      <c r="U118" s="42"/>
      <c r="V118" s="146"/>
      <c r="W118" s="146"/>
      <c r="X118" s="240"/>
      <c r="Y118" s="24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49"/>
      <c r="AP118" s="49"/>
      <c r="AQ118" s="86"/>
      <c r="AR118" s="93"/>
      <c r="AS118" s="93">
        <v>36</v>
      </c>
      <c r="AT118" s="93">
        <v>36</v>
      </c>
      <c r="AU118" s="85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3">
        <f>SUM(S118:BD118)</f>
        <v>72</v>
      </c>
    </row>
    <row r="119" spans="1:57" s="76" customFormat="1" ht="15" customHeight="1">
      <c r="A119" s="84" t="s">
        <v>52</v>
      </c>
      <c r="B119" s="242"/>
      <c r="C119" s="83"/>
      <c r="D119" s="82"/>
      <c r="E119" s="77">
        <f t="shared" ref="E119:U119" si="2">SUM(E73:E118)</f>
        <v>36</v>
      </c>
      <c r="F119" s="77">
        <f t="shared" si="2"/>
        <v>36</v>
      </c>
      <c r="G119" s="77">
        <f t="shared" si="2"/>
        <v>36</v>
      </c>
      <c r="H119" s="77">
        <f t="shared" si="2"/>
        <v>36</v>
      </c>
      <c r="I119" s="77">
        <f t="shared" si="2"/>
        <v>36</v>
      </c>
      <c r="J119" s="77">
        <f t="shared" si="2"/>
        <v>36</v>
      </c>
      <c r="K119" s="77">
        <f t="shared" si="2"/>
        <v>36</v>
      </c>
      <c r="L119" s="77">
        <f t="shared" si="2"/>
        <v>36</v>
      </c>
      <c r="M119" s="77">
        <f t="shared" si="2"/>
        <v>36</v>
      </c>
      <c r="N119" s="77">
        <f t="shared" si="2"/>
        <v>36</v>
      </c>
      <c r="O119" s="77">
        <f t="shared" si="2"/>
        <v>36</v>
      </c>
      <c r="P119" s="77">
        <f t="shared" si="2"/>
        <v>36</v>
      </c>
      <c r="Q119" s="79">
        <f t="shared" si="2"/>
        <v>36</v>
      </c>
      <c r="R119" s="79">
        <f t="shared" si="2"/>
        <v>36</v>
      </c>
      <c r="S119" s="79">
        <f t="shared" si="2"/>
        <v>36</v>
      </c>
      <c r="T119" s="79">
        <f t="shared" si="2"/>
        <v>36</v>
      </c>
      <c r="U119" s="79">
        <f t="shared" si="2"/>
        <v>36</v>
      </c>
      <c r="V119" s="36">
        <v>0</v>
      </c>
      <c r="W119" s="36">
        <v>0</v>
      </c>
      <c r="X119" s="77">
        <f t="shared" ref="X119:AO119" si="3">SUM(X73:X118)</f>
        <v>36</v>
      </c>
      <c r="Y119" s="77">
        <f t="shared" si="3"/>
        <v>36</v>
      </c>
      <c r="Z119" s="77">
        <f t="shared" si="3"/>
        <v>36</v>
      </c>
      <c r="AA119" s="77">
        <f t="shared" si="3"/>
        <v>36</v>
      </c>
      <c r="AB119" s="77">
        <f t="shared" si="3"/>
        <v>36</v>
      </c>
      <c r="AC119" s="77">
        <f t="shared" si="3"/>
        <v>36</v>
      </c>
      <c r="AD119" s="77">
        <f t="shared" si="3"/>
        <v>36</v>
      </c>
      <c r="AE119" s="77">
        <f t="shared" si="3"/>
        <v>36</v>
      </c>
      <c r="AF119" s="77">
        <f t="shared" si="3"/>
        <v>36</v>
      </c>
      <c r="AG119" s="77">
        <f t="shared" si="3"/>
        <v>36</v>
      </c>
      <c r="AH119" s="77">
        <f t="shared" si="3"/>
        <v>36</v>
      </c>
      <c r="AI119" s="77">
        <f t="shared" si="3"/>
        <v>36</v>
      </c>
      <c r="AJ119" s="77">
        <f t="shared" si="3"/>
        <v>36</v>
      </c>
      <c r="AK119" s="77">
        <f t="shared" si="3"/>
        <v>36</v>
      </c>
      <c r="AL119" s="77">
        <f t="shared" si="3"/>
        <v>36</v>
      </c>
      <c r="AM119" s="77">
        <f t="shared" si="3"/>
        <v>36</v>
      </c>
      <c r="AN119" s="77">
        <f t="shared" si="3"/>
        <v>36</v>
      </c>
      <c r="AO119" s="35">
        <f t="shared" si="3"/>
        <v>0</v>
      </c>
      <c r="AP119" s="35">
        <v>0</v>
      </c>
      <c r="AQ119" s="81">
        <v>36</v>
      </c>
      <c r="AR119" s="81">
        <f>SUM(AR117:AR118)</f>
        <v>36</v>
      </c>
      <c r="AS119" s="81">
        <f>SUM(AS117:AS118)</f>
        <v>36</v>
      </c>
      <c r="AT119" s="81">
        <f>SUM(AT117:AT118)</f>
        <v>36</v>
      </c>
      <c r="AU119" s="35">
        <v>0</v>
      </c>
      <c r="AV119" s="36"/>
      <c r="AW119" s="36"/>
      <c r="AX119" s="36"/>
      <c r="AY119" s="36"/>
      <c r="AZ119" s="36"/>
      <c r="BA119" s="36"/>
      <c r="BB119" s="36"/>
      <c r="BC119" s="36"/>
      <c r="BD119" s="36"/>
      <c r="BE119" s="80">
        <f>SUM(E119:BD119)</f>
        <v>1368</v>
      </c>
    </row>
    <row r="120" spans="1:57" s="76" customFormat="1" ht="15" customHeight="1">
      <c r="A120" s="377" t="s">
        <v>51</v>
      </c>
      <c r="B120" s="377"/>
      <c r="C120" s="377"/>
      <c r="D120" s="377"/>
      <c r="E120" s="79"/>
      <c r="F120" s="79"/>
      <c r="G120" s="79"/>
      <c r="H120" s="79"/>
      <c r="I120" s="77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8"/>
      <c r="AV120" s="77"/>
      <c r="AW120" s="77"/>
      <c r="AX120" s="77"/>
      <c r="AY120" s="77"/>
      <c r="AZ120" s="77"/>
      <c r="BA120" s="77"/>
      <c r="BB120" s="77"/>
      <c r="BC120" s="77"/>
      <c r="BD120" s="77"/>
      <c r="BE120" s="197"/>
    </row>
    <row r="121" spans="1:57" s="76" customFormat="1" ht="15" customHeight="1">
      <c r="A121" s="382" t="s">
        <v>50</v>
      </c>
      <c r="B121" s="382"/>
      <c r="C121" s="382"/>
      <c r="D121" s="382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8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</row>
    <row r="122" spans="1:57">
      <c r="W122" s="166"/>
      <c r="X122" s="75"/>
      <c r="Y122" s="75"/>
      <c r="Z122" s="75"/>
      <c r="AT122" s="172"/>
      <c r="AU122" s="172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7" ht="12" customHeight="1">
      <c r="V123" s="123"/>
      <c r="W123" s="167"/>
      <c r="X123" s="124"/>
      <c r="Y123" s="124"/>
      <c r="Z123" s="124"/>
      <c r="AA123" s="7"/>
      <c r="AT123" s="173"/>
      <c r="AU123" s="173"/>
    </row>
    <row r="124" spans="1:57" hidden="1">
      <c r="X124" s="74"/>
      <c r="Y124" s="74"/>
      <c r="AT124" s="74"/>
      <c r="AU124" s="74"/>
    </row>
    <row r="125" spans="1:57" ht="92.25" customHeight="1">
      <c r="A125" s="369" t="s">
        <v>79</v>
      </c>
      <c r="B125" s="368" t="s">
        <v>0</v>
      </c>
      <c r="C125" s="369" t="s">
        <v>78</v>
      </c>
      <c r="D125" s="369" t="s">
        <v>77</v>
      </c>
      <c r="E125" s="357" t="s">
        <v>76</v>
      </c>
      <c r="F125" s="358"/>
      <c r="G125" s="358"/>
      <c r="H125" s="359"/>
      <c r="I125" s="73" t="s">
        <v>75</v>
      </c>
      <c r="J125" s="357" t="s">
        <v>74</v>
      </c>
      <c r="K125" s="358"/>
      <c r="L125" s="359"/>
      <c r="M125" s="72" t="s">
        <v>73</v>
      </c>
      <c r="N125" s="357" t="s">
        <v>72</v>
      </c>
      <c r="O125" s="358"/>
      <c r="P125" s="358"/>
      <c r="Q125" s="359"/>
      <c r="R125" s="357" t="s">
        <v>71</v>
      </c>
      <c r="S125" s="358"/>
      <c r="T125" s="358"/>
      <c r="U125" s="359"/>
      <c r="V125" s="72" t="s">
        <v>70</v>
      </c>
      <c r="W125" s="357" t="s">
        <v>69</v>
      </c>
      <c r="X125" s="358"/>
      <c r="Y125" s="358"/>
      <c r="Z125" s="359"/>
      <c r="AA125" s="357" t="s">
        <v>68</v>
      </c>
      <c r="AB125" s="358"/>
      <c r="AC125" s="358"/>
      <c r="AD125" s="359"/>
      <c r="AE125" s="357" t="s">
        <v>67</v>
      </c>
      <c r="AF125" s="358"/>
      <c r="AG125" s="358"/>
      <c r="AH125" s="359"/>
      <c r="AI125" s="72" t="s">
        <v>66</v>
      </c>
      <c r="AJ125" s="357" t="s">
        <v>65</v>
      </c>
      <c r="AK125" s="358"/>
      <c r="AL125" s="359"/>
      <c r="AM125" s="72" t="s">
        <v>64</v>
      </c>
      <c r="AN125" s="357" t="s">
        <v>63</v>
      </c>
      <c r="AO125" s="358"/>
      <c r="AP125" s="358"/>
      <c r="AQ125" s="359"/>
      <c r="AR125" s="357" t="s">
        <v>62</v>
      </c>
      <c r="AS125" s="358"/>
      <c r="AT125" s="360"/>
      <c r="AU125" s="361"/>
      <c r="AV125" s="72" t="s">
        <v>61</v>
      </c>
      <c r="AW125" s="357" t="s">
        <v>60</v>
      </c>
      <c r="AX125" s="358"/>
      <c r="AY125" s="359"/>
      <c r="AZ125" s="72" t="s">
        <v>59</v>
      </c>
      <c r="BA125" s="357" t="s">
        <v>58</v>
      </c>
      <c r="BB125" s="358"/>
      <c r="BC125" s="358"/>
      <c r="BD125" s="359"/>
      <c r="BE125" s="362" t="s">
        <v>57</v>
      </c>
    </row>
    <row r="126" spans="1:57">
      <c r="A126" s="369"/>
      <c r="B126" s="368"/>
      <c r="C126" s="369"/>
      <c r="D126" s="369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K126" s="365"/>
      <c r="AL126" s="365"/>
      <c r="AM126" s="365"/>
      <c r="AN126" s="365"/>
      <c r="AO126" s="365"/>
      <c r="AP126" s="365"/>
      <c r="AQ126" s="365"/>
      <c r="AR126" s="365"/>
      <c r="AS126" s="365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3"/>
    </row>
    <row r="127" spans="1:57">
      <c r="A127" s="369"/>
      <c r="B127" s="368"/>
      <c r="C127" s="369"/>
      <c r="D127" s="369"/>
      <c r="E127" s="8">
        <v>36</v>
      </c>
      <c r="F127" s="8">
        <v>37</v>
      </c>
      <c r="G127" s="8">
        <v>38</v>
      </c>
      <c r="H127" s="8">
        <v>39</v>
      </c>
      <c r="I127" s="8">
        <v>40</v>
      </c>
      <c r="J127" s="8">
        <v>41</v>
      </c>
      <c r="K127" s="8">
        <v>42</v>
      </c>
      <c r="L127" s="8">
        <v>43</v>
      </c>
      <c r="M127" s="8">
        <v>44</v>
      </c>
      <c r="N127" s="8">
        <v>45</v>
      </c>
      <c r="O127" s="8">
        <v>46</v>
      </c>
      <c r="P127" s="8">
        <v>47</v>
      </c>
      <c r="Q127" s="8">
        <v>48</v>
      </c>
      <c r="R127" s="8">
        <v>49</v>
      </c>
      <c r="S127" s="8">
        <v>50</v>
      </c>
      <c r="T127" s="8">
        <v>51</v>
      </c>
      <c r="U127" s="8">
        <v>52</v>
      </c>
      <c r="V127" s="50">
        <v>1</v>
      </c>
      <c r="W127" s="22">
        <v>2</v>
      </c>
      <c r="X127" s="24">
        <v>3</v>
      </c>
      <c r="Y127" s="8">
        <v>4</v>
      </c>
      <c r="Z127" s="8">
        <v>5</v>
      </c>
      <c r="AA127" s="8">
        <v>6</v>
      </c>
      <c r="AB127" s="8">
        <v>7</v>
      </c>
      <c r="AC127" s="8">
        <v>8</v>
      </c>
      <c r="AD127" s="8">
        <v>9</v>
      </c>
      <c r="AE127" s="8">
        <v>10</v>
      </c>
      <c r="AF127" s="8">
        <v>11</v>
      </c>
      <c r="AG127" s="8">
        <v>12</v>
      </c>
      <c r="AH127" s="8">
        <v>13</v>
      </c>
      <c r="AI127" s="8">
        <v>14</v>
      </c>
      <c r="AJ127" s="8">
        <v>15</v>
      </c>
      <c r="AK127" s="8">
        <v>16</v>
      </c>
      <c r="AL127" s="8">
        <v>17</v>
      </c>
      <c r="AM127" s="8">
        <v>18</v>
      </c>
      <c r="AN127" s="8">
        <v>19</v>
      </c>
      <c r="AO127" s="8">
        <v>20</v>
      </c>
      <c r="AP127" s="8">
        <v>21</v>
      </c>
      <c r="AQ127" s="8">
        <v>22</v>
      </c>
      <c r="AR127" s="8">
        <v>23</v>
      </c>
      <c r="AS127" s="8">
        <v>24</v>
      </c>
      <c r="AT127" s="8">
        <v>25</v>
      </c>
      <c r="AU127" s="8">
        <v>26</v>
      </c>
      <c r="AV127" s="8">
        <v>27</v>
      </c>
      <c r="AW127" s="8">
        <v>28</v>
      </c>
      <c r="AX127" s="8">
        <v>29</v>
      </c>
      <c r="AY127" s="8">
        <v>30</v>
      </c>
      <c r="AZ127" s="8">
        <v>31</v>
      </c>
      <c r="BA127" s="8">
        <v>32</v>
      </c>
      <c r="BB127" s="8">
        <v>33</v>
      </c>
      <c r="BC127" s="8">
        <v>34</v>
      </c>
      <c r="BD127" s="8">
        <v>35</v>
      </c>
      <c r="BE127" s="363"/>
    </row>
    <row r="128" spans="1:57">
      <c r="A128" s="369"/>
      <c r="B128" s="368"/>
      <c r="C128" s="369"/>
      <c r="D128" s="369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5"/>
      <c r="AK128" s="365"/>
      <c r="AL128" s="365"/>
      <c r="AM128" s="365"/>
      <c r="AN128" s="365"/>
      <c r="AO128" s="365"/>
      <c r="AP128" s="365"/>
      <c r="AQ128" s="365"/>
      <c r="AR128" s="365"/>
      <c r="AS128" s="365"/>
      <c r="AT128" s="365"/>
      <c r="AU128" s="365"/>
      <c r="AV128" s="365"/>
      <c r="AW128" s="365"/>
      <c r="AX128" s="365"/>
      <c r="AY128" s="365"/>
      <c r="AZ128" s="365"/>
      <c r="BA128" s="365"/>
      <c r="BB128" s="365"/>
      <c r="BC128" s="365"/>
      <c r="BD128" s="365"/>
      <c r="BE128" s="363"/>
    </row>
    <row r="129" spans="1:65">
      <c r="A129" s="369"/>
      <c r="B129" s="368"/>
      <c r="C129" s="369"/>
      <c r="D129" s="369"/>
      <c r="E129" s="8">
        <v>1</v>
      </c>
      <c r="F129" s="8">
        <v>2</v>
      </c>
      <c r="G129" s="8">
        <v>3</v>
      </c>
      <c r="H129" s="8">
        <v>4</v>
      </c>
      <c r="I129" s="8">
        <v>5</v>
      </c>
      <c r="J129" s="8">
        <v>6</v>
      </c>
      <c r="K129" s="8">
        <v>7</v>
      </c>
      <c r="L129" s="240">
        <v>8</v>
      </c>
      <c r="M129" s="240">
        <v>9</v>
      </c>
      <c r="N129" s="240">
        <v>10</v>
      </c>
      <c r="O129" s="240">
        <v>11</v>
      </c>
      <c r="P129" s="240">
        <v>12</v>
      </c>
      <c r="Q129" s="240">
        <v>13</v>
      </c>
      <c r="R129" s="240">
        <v>14</v>
      </c>
      <c r="S129" s="240">
        <v>15</v>
      </c>
      <c r="T129" s="240">
        <v>16</v>
      </c>
      <c r="U129" s="240">
        <v>17</v>
      </c>
      <c r="V129" s="240">
        <v>18</v>
      </c>
      <c r="W129" s="255">
        <v>19</v>
      </c>
      <c r="X129" s="240">
        <v>20</v>
      </c>
      <c r="Y129" s="240">
        <v>21</v>
      </c>
      <c r="Z129" s="240">
        <v>22</v>
      </c>
      <c r="AA129" s="8">
        <v>23</v>
      </c>
      <c r="AB129" s="8">
        <v>24</v>
      </c>
      <c r="AC129" s="240">
        <v>25</v>
      </c>
      <c r="AD129" s="8">
        <v>26</v>
      </c>
      <c r="AE129" s="8">
        <v>27</v>
      </c>
      <c r="AF129" s="8">
        <v>28</v>
      </c>
      <c r="AG129" s="240">
        <v>29</v>
      </c>
      <c r="AH129" s="240">
        <v>30</v>
      </c>
      <c r="AI129" s="240">
        <v>31</v>
      </c>
      <c r="AJ129" s="240">
        <v>32</v>
      </c>
      <c r="AK129" s="240">
        <v>33</v>
      </c>
      <c r="AL129" s="240">
        <v>34</v>
      </c>
      <c r="AM129" s="240">
        <v>35</v>
      </c>
      <c r="AN129" s="240">
        <v>36</v>
      </c>
      <c r="AO129" s="240">
        <v>37</v>
      </c>
      <c r="AP129" s="240">
        <v>38</v>
      </c>
      <c r="AQ129" s="240">
        <v>39</v>
      </c>
      <c r="AR129" s="240">
        <v>40</v>
      </c>
      <c r="AS129" s="240">
        <v>41</v>
      </c>
      <c r="AT129" s="240">
        <v>42</v>
      </c>
      <c r="AU129" s="240">
        <v>43</v>
      </c>
      <c r="AV129" s="240">
        <v>44</v>
      </c>
      <c r="AW129" s="8">
        <v>45</v>
      </c>
      <c r="AX129" s="8">
        <v>46</v>
      </c>
      <c r="AY129" s="8">
        <v>47</v>
      </c>
      <c r="AZ129" s="8">
        <v>48</v>
      </c>
      <c r="BA129" s="8">
        <v>49</v>
      </c>
      <c r="BB129" s="8">
        <v>50</v>
      </c>
      <c r="BC129" s="8">
        <v>51</v>
      </c>
      <c r="BD129" s="8">
        <v>52</v>
      </c>
      <c r="BE129" s="364"/>
    </row>
    <row r="130" spans="1:65">
      <c r="A130" s="329" t="s">
        <v>319</v>
      </c>
      <c r="B130" s="332" t="s">
        <v>136</v>
      </c>
      <c r="C130" s="334" t="s">
        <v>134</v>
      </c>
      <c r="D130" s="68" t="s">
        <v>54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3"/>
      <c r="W130" s="47"/>
      <c r="X130" s="93"/>
      <c r="Y130" s="93"/>
      <c r="Z130" s="45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45"/>
      <c r="AS130" s="93"/>
      <c r="AT130" s="93"/>
      <c r="AU130" s="93"/>
      <c r="AV130" s="42"/>
      <c r="AW130" s="41"/>
      <c r="AX130" s="41"/>
      <c r="AY130" s="41"/>
      <c r="AZ130" s="41"/>
      <c r="BA130" s="41"/>
      <c r="BB130" s="41"/>
      <c r="BC130" s="41"/>
      <c r="BD130" s="41"/>
      <c r="BE130" s="42"/>
    </row>
    <row r="131" spans="1:65">
      <c r="A131" s="330"/>
      <c r="B131" s="333"/>
      <c r="C131" s="335"/>
      <c r="D131" s="68" t="s">
        <v>53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3"/>
      <c r="W131" s="47"/>
      <c r="X131" s="93"/>
      <c r="Y131" s="93"/>
      <c r="Z131" s="45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45"/>
      <c r="AS131" s="93"/>
      <c r="AT131" s="93"/>
      <c r="AU131" s="93"/>
      <c r="AV131" s="42"/>
      <c r="AW131" s="41"/>
      <c r="AX131" s="41"/>
      <c r="AY131" s="41"/>
      <c r="AZ131" s="41"/>
      <c r="BA131" s="41"/>
      <c r="BB131" s="41"/>
      <c r="BC131" s="41"/>
      <c r="BD131" s="41"/>
      <c r="BE131" s="42"/>
    </row>
    <row r="132" spans="1:65">
      <c r="A132" s="330"/>
      <c r="B132" s="346" t="s">
        <v>137</v>
      </c>
      <c r="C132" s="336" t="s">
        <v>320</v>
      </c>
      <c r="D132" s="140" t="s">
        <v>54</v>
      </c>
      <c r="E132" s="147">
        <v>2</v>
      </c>
      <c r="F132" s="147">
        <v>2</v>
      </c>
      <c r="G132" s="147">
        <v>2</v>
      </c>
      <c r="H132" s="147">
        <v>2</v>
      </c>
      <c r="I132" s="147">
        <v>2</v>
      </c>
      <c r="J132" s="147">
        <v>2</v>
      </c>
      <c r="K132" s="147">
        <v>2</v>
      </c>
      <c r="L132" s="147">
        <v>2</v>
      </c>
      <c r="M132" s="147">
        <v>2</v>
      </c>
      <c r="N132" s="147">
        <v>2</v>
      </c>
      <c r="O132" s="147">
        <v>2</v>
      </c>
      <c r="P132" s="147">
        <v>2</v>
      </c>
      <c r="Q132" s="147">
        <v>2</v>
      </c>
      <c r="R132" s="147">
        <v>2</v>
      </c>
      <c r="S132" s="147">
        <v>2</v>
      </c>
      <c r="T132" s="256">
        <v>3</v>
      </c>
      <c r="U132" s="256">
        <v>3</v>
      </c>
      <c r="V132" s="148"/>
      <c r="W132" s="56"/>
      <c r="X132" s="150"/>
      <c r="Y132" s="150"/>
      <c r="Z132" s="149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9"/>
      <c r="AS132" s="150"/>
      <c r="AT132" s="150"/>
      <c r="AU132" s="150"/>
      <c r="AV132" s="147"/>
      <c r="AW132" s="161"/>
      <c r="AX132" s="161"/>
      <c r="AY132" s="161"/>
      <c r="AZ132" s="161"/>
      <c r="BA132" s="161"/>
      <c r="BB132" s="161"/>
      <c r="BC132" s="161"/>
      <c r="BD132" s="161"/>
      <c r="BE132" s="143">
        <f>SUM(E132:BD132)</f>
        <v>36</v>
      </c>
      <c r="BF132" s="61"/>
      <c r="BG132" s="61"/>
      <c r="BH132" s="61"/>
      <c r="BI132" s="61"/>
      <c r="BJ132" s="61"/>
      <c r="BK132" s="61"/>
      <c r="BL132" s="61"/>
      <c r="BM132" s="61"/>
    </row>
    <row r="133" spans="1:65">
      <c r="A133" s="330"/>
      <c r="B133" s="347"/>
      <c r="C133" s="496"/>
      <c r="D133" s="140" t="s">
        <v>53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6"/>
      <c r="W133" s="47"/>
      <c r="X133" s="95"/>
      <c r="Y133" s="95"/>
      <c r="Z133" s="64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4"/>
      <c r="AS133" s="95"/>
      <c r="AT133" s="95"/>
      <c r="AU133" s="95"/>
      <c r="AV133" s="62"/>
      <c r="AW133" s="51"/>
      <c r="AX133" s="51"/>
      <c r="AY133" s="51"/>
      <c r="AZ133" s="51"/>
      <c r="BA133" s="51"/>
      <c r="BB133" s="51"/>
      <c r="BC133" s="51"/>
      <c r="BD133" s="51"/>
      <c r="BE133" s="42"/>
      <c r="BF133" s="61"/>
      <c r="BG133" s="61"/>
      <c r="BH133" s="61"/>
      <c r="BI133" s="61"/>
      <c r="BJ133" s="61"/>
      <c r="BK133" s="61"/>
      <c r="BL133" s="61"/>
      <c r="BM133" s="61"/>
    </row>
    <row r="134" spans="1:65" ht="16.5" customHeight="1">
      <c r="A134" s="330"/>
      <c r="B134" s="346" t="s">
        <v>139</v>
      </c>
      <c r="C134" s="344" t="s">
        <v>321</v>
      </c>
      <c r="D134" s="51" t="s">
        <v>54</v>
      </c>
      <c r="E134" s="147">
        <v>2</v>
      </c>
      <c r="F134" s="147">
        <v>2</v>
      </c>
      <c r="G134" s="147">
        <v>2</v>
      </c>
      <c r="H134" s="147">
        <v>2</v>
      </c>
      <c r="I134" s="147">
        <v>2</v>
      </c>
      <c r="J134" s="147">
        <v>2</v>
      </c>
      <c r="K134" s="147">
        <v>2</v>
      </c>
      <c r="L134" s="147">
        <v>2</v>
      </c>
      <c r="M134" s="147">
        <v>2</v>
      </c>
      <c r="N134" s="147">
        <v>2</v>
      </c>
      <c r="O134" s="147">
        <v>2</v>
      </c>
      <c r="P134" s="147">
        <v>2</v>
      </c>
      <c r="Q134" s="147">
        <v>2</v>
      </c>
      <c r="R134" s="147">
        <v>2</v>
      </c>
      <c r="S134" s="147">
        <v>2</v>
      </c>
      <c r="T134" s="147">
        <v>2</v>
      </c>
      <c r="U134" s="147">
        <v>2</v>
      </c>
      <c r="V134" s="66"/>
      <c r="W134" s="47"/>
      <c r="X134" s="150"/>
      <c r="Y134" s="150"/>
      <c r="Z134" s="149"/>
      <c r="AA134" s="147">
        <v>2</v>
      </c>
      <c r="AB134" s="147">
        <v>2</v>
      </c>
      <c r="AC134" s="147">
        <v>2</v>
      </c>
      <c r="AD134" s="147">
        <v>2</v>
      </c>
      <c r="AE134" s="147">
        <v>2</v>
      </c>
      <c r="AF134" s="147">
        <v>2</v>
      </c>
      <c r="AG134" s="147">
        <v>2</v>
      </c>
      <c r="AH134" s="147">
        <v>2</v>
      </c>
      <c r="AI134" s="147">
        <v>2</v>
      </c>
      <c r="AJ134" s="147">
        <v>2</v>
      </c>
      <c r="AK134" s="147">
        <v>2</v>
      </c>
      <c r="AL134" s="147">
        <v>2</v>
      </c>
      <c r="AM134" s="147">
        <v>2</v>
      </c>
      <c r="AN134" s="147">
        <v>2</v>
      </c>
      <c r="AO134" s="147">
        <v>2</v>
      </c>
      <c r="AP134" s="256">
        <v>3</v>
      </c>
      <c r="AQ134" s="256">
        <v>3</v>
      </c>
      <c r="AR134" s="64"/>
      <c r="AS134" s="95"/>
      <c r="AT134" s="95"/>
      <c r="AU134" s="95"/>
      <c r="AV134" s="62"/>
      <c r="AW134" s="51"/>
      <c r="AX134" s="51"/>
      <c r="AY134" s="51"/>
      <c r="AZ134" s="51"/>
      <c r="BA134" s="51"/>
      <c r="BB134" s="51"/>
      <c r="BC134" s="51"/>
      <c r="BD134" s="51"/>
      <c r="BE134" s="143">
        <f>SUM(E134:BD134)</f>
        <v>70</v>
      </c>
      <c r="BF134" s="61"/>
      <c r="BG134" s="61"/>
      <c r="BH134" s="61"/>
      <c r="BI134" s="61"/>
      <c r="BJ134" s="61"/>
      <c r="BK134" s="61"/>
      <c r="BL134" s="61"/>
      <c r="BM134" s="61"/>
    </row>
    <row r="135" spans="1:65" ht="14.25" customHeight="1">
      <c r="A135" s="330"/>
      <c r="B135" s="347"/>
      <c r="C135" s="350"/>
      <c r="D135" s="51" t="s">
        <v>53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6"/>
      <c r="W135" s="47"/>
      <c r="X135" s="95"/>
      <c r="Y135" s="95"/>
      <c r="Z135" s="64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4"/>
      <c r="AS135" s="95"/>
      <c r="AT135" s="95"/>
      <c r="AU135" s="95"/>
      <c r="AV135" s="62"/>
      <c r="AW135" s="51"/>
      <c r="AX135" s="51"/>
      <c r="AY135" s="51"/>
      <c r="AZ135" s="51"/>
      <c r="BA135" s="51"/>
      <c r="BB135" s="51"/>
      <c r="BC135" s="51"/>
      <c r="BD135" s="51"/>
      <c r="BE135" s="143"/>
      <c r="BF135" s="61"/>
      <c r="BG135" s="61"/>
      <c r="BH135" s="61"/>
      <c r="BI135" s="61"/>
      <c r="BJ135" s="61"/>
      <c r="BK135" s="61"/>
      <c r="BL135" s="61"/>
      <c r="BM135" s="61"/>
    </row>
    <row r="136" spans="1:65">
      <c r="A136" s="330"/>
      <c r="B136" s="346" t="s">
        <v>140</v>
      </c>
      <c r="C136" s="336" t="s">
        <v>304</v>
      </c>
      <c r="D136" s="51" t="s">
        <v>54</v>
      </c>
      <c r="E136" s="147">
        <v>4</v>
      </c>
      <c r="F136" s="147">
        <v>4</v>
      </c>
      <c r="G136" s="147">
        <v>4</v>
      </c>
      <c r="H136" s="147">
        <v>4</v>
      </c>
      <c r="I136" s="147">
        <v>4</v>
      </c>
      <c r="J136" s="147">
        <v>4</v>
      </c>
      <c r="K136" s="147">
        <v>4</v>
      </c>
      <c r="L136" s="147">
        <v>4</v>
      </c>
      <c r="M136" s="147">
        <v>4</v>
      </c>
      <c r="N136" s="147">
        <v>4</v>
      </c>
      <c r="O136" s="147">
        <v>4</v>
      </c>
      <c r="P136" s="147">
        <v>4</v>
      </c>
      <c r="Q136" s="147">
        <v>4</v>
      </c>
      <c r="R136" s="147">
        <v>4</v>
      </c>
      <c r="S136" s="147">
        <v>4</v>
      </c>
      <c r="T136" s="147">
        <v>4</v>
      </c>
      <c r="U136" s="147">
        <v>4</v>
      </c>
      <c r="V136" s="148"/>
      <c r="W136" s="56"/>
      <c r="X136" s="150"/>
      <c r="Y136" s="150"/>
      <c r="Z136" s="149"/>
      <c r="AA136" s="147">
        <v>2</v>
      </c>
      <c r="AB136" s="147">
        <v>2</v>
      </c>
      <c r="AC136" s="147">
        <v>2</v>
      </c>
      <c r="AD136" s="147">
        <v>2</v>
      </c>
      <c r="AE136" s="147">
        <v>2</v>
      </c>
      <c r="AF136" s="147">
        <v>2</v>
      </c>
      <c r="AG136" s="147">
        <v>2</v>
      </c>
      <c r="AH136" s="147">
        <v>2</v>
      </c>
      <c r="AI136" s="147">
        <v>2</v>
      </c>
      <c r="AJ136" s="147">
        <v>2</v>
      </c>
      <c r="AK136" s="147">
        <v>2</v>
      </c>
      <c r="AL136" s="147">
        <v>2</v>
      </c>
      <c r="AM136" s="147">
        <v>2</v>
      </c>
      <c r="AN136" s="147">
        <v>2</v>
      </c>
      <c r="AO136" s="147">
        <v>2</v>
      </c>
      <c r="AP136" s="147">
        <v>2</v>
      </c>
      <c r="AQ136" s="147">
        <v>2</v>
      </c>
      <c r="AR136" s="64"/>
      <c r="AS136" s="95"/>
      <c r="AT136" s="95"/>
      <c r="AU136" s="95"/>
      <c r="AV136" s="62"/>
      <c r="AW136" s="51"/>
      <c r="AX136" s="51"/>
      <c r="AY136" s="51"/>
      <c r="AZ136" s="51"/>
      <c r="BA136" s="51"/>
      <c r="BB136" s="51"/>
      <c r="BC136" s="51"/>
      <c r="BD136" s="51"/>
      <c r="BE136" s="143">
        <f>SUM(E136:BD136)</f>
        <v>102</v>
      </c>
      <c r="BF136" s="61"/>
      <c r="BG136" s="61"/>
      <c r="BH136" s="61"/>
      <c r="BI136" s="61"/>
      <c r="BJ136" s="61"/>
      <c r="BK136" s="61"/>
      <c r="BL136" s="61"/>
      <c r="BM136" s="61"/>
    </row>
    <row r="137" spans="1:65">
      <c r="A137" s="330"/>
      <c r="B137" s="347"/>
      <c r="C137" s="337"/>
      <c r="D137" s="51" t="s">
        <v>53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6"/>
      <c r="W137" s="47"/>
      <c r="X137" s="95"/>
      <c r="Y137" s="95"/>
      <c r="Z137" s="64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4"/>
      <c r="AS137" s="95"/>
      <c r="AT137" s="95"/>
      <c r="AU137" s="95"/>
      <c r="AV137" s="62"/>
      <c r="AW137" s="51"/>
      <c r="AX137" s="51"/>
      <c r="AY137" s="51"/>
      <c r="AZ137" s="51"/>
      <c r="BA137" s="51"/>
      <c r="BB137" s="51"/>
      <c r="BC137" s="51"/>
      <c r="BD137" s="51"/>
      <c r="BE137" s="143"/>
      <c r="BF137" s="61"/>
      <c r="BG137" s="61"/>
      <c r="BH137" s="61"/>
      <c r="BI137" s="61"/>
      <c r="BJ137" s="61"/>
      <c r="BK137" s="61"/>
      <c r="BL137" s="61"/>
      <c r="BM137" s="61"/>
    </row>
    <row r="138" spans="1:65">
      <c r="A138" s="330"/>
      <c r="B138" s="346" t="s">
        <v>249</v>
      </c>
      <c r="C138" s="344" t="s">
        <v>322</v>
      </c>
      <c r="D138" s="51" t="s">
        <v>54</v>
      </c>
      <c r="E138" s="143">
        <v>2</v>
      </c>
      <c r="F138" s="143">
        <v>2</v>
      </c>
      <c r="G138" s="143">
        <v>2</v>
      </c>
      <c r="H138" s="143">
        <v>2</v>
      </c>
      <c r="I138" s="143">
        <v>2</v>
      </c>
      <c r="J138" s="143">
        <v>2</v>
      </c>
      <c r="K138" s="143">
        <v>2</v>
      </c>
      <c r="L138" s="143">
        <v>2</v>
      </c>
      <c r="M138" s="143">
        <v>2</v>
      </c>
      <c r="N138" s="143">
        <v>2</v>
      </c>
      <c r="O138" s="143">
        <v>2</v>
      </c>
      <c r="P138" s="143">
        <v>2</v>
      </c>
      <c r="Q138" s="143">
        <v>2</v>
      </c>
      <c r="R138" s="143">
        <v>2</v>
      </c>
      <c r="S138" s="143">
        <v>2</v>
      </c>
      <c r="T138" s="143">
        <v>2</v>
      </c>
      <c r="U138" s="143">
        <v>2</v>
      </c>
      <c r="V138" s="48"/>
      <c r="W138" s="56"/>
      <c r="X138" s="185"/>
      <c r="Y138" s="185"/>
      <c r="Z138" s="163"/>
      <c r="AA138" s="143">
        <v>1</v>
      </c>
      <c r="AB138" s="143">
        <v>1</v>
      </c>
      <c r="AC138" s="143">
        <v>1</v>
      </c>
      <c r="AD138" s="143">
        <v>1</v>
      </c>
      <c r="AE138" s="143">
        <v>1</v>
      </c>
      <c r="AF138" s="143">
        <v>1</v>
      </c>
      <c r="AG138" s="143">
        <v>1</v>
      </c>
      <c r="AH138" s="143">
        <v>1</v>
      </c>
      <c r="AI138" s="143">
        <v>1</v>
      </c>
      <c r="AJ138" s="143">
        <v>1</v>
      </c>
      <c r="AK138" s="143">
        <v>1</v>
      </c>
      <c r="AL138" s="143">
        <v>1</v>
      </c>
      <c r="AM138" s="143">
        <v>1</v>
      </c>
      <c r="AN138" s="143">
        <v>1</v>
      </c>
      <c r="AO138" s="256">
        <v>0</v>
      </c>
      <c r="AP138" s="62"/>
      <c r="AQ138" s="62"/>
      <c r="AR138" s="64"/>
      <c r="AS138" s="95"/>
      <c r="AT138" s="95"/>
      <c r="AU138" s="95"/>
      <c r="AV138" s="62"/>
      <c r="AW138" s="51"/>
      <c r="AX138" s="51"/>
      <c r="AY138" s="51"/>
      <c r="AZ138" s="51"/>
      <c r="BA138" s="51"/>
      <c r="BB138" s="51"/>
      <c r="BC138" s="51"/>
      <c r="BD138" s="51"/>
      <c r="BE138" s="143">
        <f>SUM(E138:BD138)</f>
        <v>48</v>
      </c>
      <c r="BF138" s="61"/>
      <c r="BG138" s="61"/>
      <c r="BH138" s="61"/>
      <c r="BI138" s="61"/>
      <c r="BJ138" s="61"/>
      <c r="BK138" s="61"/>
      <c r="BL138" s="61"/>
      <c r="BM138" s="61"/>
    </row>
    <row r="139" spans="1:65">
      <c r="A139" s="330"/>
      <c r="B139" s="347"/>
      <c r="C139" s="350"/>
      <c r="D139" s="51" t="s">
        <v>53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6"/>
      <c r="W139" s="47"/>
      <c r="X139" s="95"/>
      <c r="Y139" s="95"/>
      <c r="Z139" s="64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4"/>
      <c r="AS139" s="95"/>
      <c r="AT139" s="95"/>
      <c r="AU139" s="95"/>
      <c r="AV139" s="62"/>
      <c r="AW139" s="51"/>
      <c r="AX139" s="51"/>
      <c r="AY139" s="51"/>
      <c r="AZ139" s="51"/>
      <c r="BA139" s="51"/>
      <c r="BB139" s="51"/>
      <c r="BC139" s="51"/>
      <c r="BD139" s="51"/>
      <c r="BE139" s="143"/>
      <c r="BF139" s="61"/>
      <c r="BG139" s="61"/>
      <c r="BH139" s="61"/>
      <c r="BI139" s="61"/>
      <c r="BJ139" s="61"/>
      <c r="BK139" s="61"/>
      <c r="BL139" s="61"/>
      <c r="BM139" s="61"/>
    </row>
    <row r="140" spans="1:65" ht="12.75" customHeight="1">
      <c r="A140" s="330"/>
      <c r="B140" s="332" t="s">
        <v>8</v>
      </c>
      <c r="C140" s="340" t="s">
        <v>9</v>
      </c>
      <c r="D140" s="58" t="s">
        <v>54</v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3"/>
      <c r="W140" s="47"/>
      <c r="X140" s="93"/>
      <c r="Y140" s="93"/>
      <c r="Z140" s="45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45"/>
      <c r="AS140" s="93"/>
      <c r="AT140" s="93"/>
      <c r="AU140" s="93"/>
      <c r="AV140" s="42"/>
      <c r="AW140" s="41"/>
      <c r="AX140" s="41"/>
      <c r="AY140" s="41"/>
      <c r="AZ140" s="41"/>
      <c r="BA140" s="41"/>
      <c r="BB140" s="41"/>
      <c r="BC140" s="41"/>
      <c r="BD140" s="41"/>
      <c r="BE140" s="143"/>
    </row>
    <row r="141" spans="1:65">
      <c r="A141" s="330"/>
      <c r="B141" s="333"/>
      <c r="C141" s="341"/>
      <c r="D141" s="58" t="s">
        <v>53</v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3"/>
      <c r="W141" s="47"/>
      <c r="X141" s="93"/>
      <c r="Y141" s="93"/>
      <c r="Z141" s="45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45"/>
      <c r="AS141" s="93"/>
      <c r="AT141" s="93"/>
      <c r="AU141" s="93"/>
      <c r="AV141" s="42"/>
      <c r="AW141" s="41"/>
      <c r="AX141" s="41"/>
      <c r="AY141" s="41"/>
      <c r="AZ141" s="41"/>
      <c r="BA141" s="41"/>
      <c r="BB141" s="41"/>
      <c r="BC141" s="41"/>
      <c r="BD141" s="41"/>
      <c r="BE141" s="143"/>
    </row>
    <row r="142" spans="1:65" ht="12.75" customHeight="1">
      <c r="A142" s="330"/>
      <c r="B142" s="346" t="s">
        <v>128</v>
      </c>
      <c r="C142" s="344" t="s">
        <v>323</v>
      </c>
      <c r="D142" s="51" t="s">
        <v>54</v>
      </c>
      <c r="E142" s="143">
        <v>1</v>
      </c>
      <c r="F142" s="143">
        <v>1</v>
      </c>
      <c r="G142" s="143">
        <v>1</v>
      </c>
      <c r="H142" s="143">
        <v>1</v>
      </c>
      <c r="I142" s="143">
        <v>1</v>
      </c>
      <c r="J142" s="143">
        <v>1</v>
      </c>
      <c r="K142" s="143">
        <v>1</v>
      </c>
      <c r="L142" s="143">
        <v>1</v>
      </c>
      <c r="M142" s="143">
        <v>1</v>
      </c>
      <c r="N142" s="143">
        <v>1</v>
      </c>
      <c r="O142" s="143">
        <v>1</v>
      </c>
      <c r="P142" s="143">
        <v>1</v>
      </c>
      <c r="Q142" s="143">
        <v>1</v>
      </c>
      <c r="R142" s="143">
        <v>1</v>
      </c>
      <c r="S142" s="143">
        <v>1</v>
      </c>
      <c r="T142" s="143">
        <v>1</v>
      </c>
      <c r="U142" s="143">
        <v>1</v>
      </c>
      <c r="V142" s="53"/>
      <c r="W142" s="47"/>
      <c r="X142" s="185"/>
      <c r="Y142" s="185"/>
      <c r="Z142" s="163"/>
      <c r="AA142" s="143">
        <v>7</v>
      </c>
      <c r="AB142" s="143">
        <v>7</v>
      </c>
      <c r="AC142" s="143">
        <v>7</v>
      </c>
      <c r="AD142" s="143">
        <v>7</v>
      </c>
      <c r="AE142" s="143">
        <v>7</v>
      </c>
      <c r="AF142" s="143">
        <v>5</v>
      </c>
      <c r="AG142" s="143">
        <v>5</v>
      </c>
      <c r="AH142" s="143">
        <v>5</v>
      </c>
      <c r="AI142" s="143">
        <v>5</v>
      </c>
      <c r="AJ142" s="143">
        <v>5</v>
      </c>
      <c r="AK142" s="143">
        <v>5</v>
      </c>
      <c r="AL142" s="143">
        <v>5</v>
      </c>
      <c r="AM142" s="143">
        <v>5</v>
      </c>
      <c r="AN142" s="143">
        <v>5</v>
      </c>
      <c r="AO142" s="143">
        <v>5</v>
      </c>
      <c r="AP142" s="143">
        <v>5</v>
      </c>
      <c r="AQ142" s="143">
        <v>5</v>
      </c>
      <c r="AR142" s="45"/>
      <c r="AS142" s="93"/>
      <c r="AT142" s="93"/>
      <c r="AU142" s="93"/>
      <c r="AV142" s="42"/>
      <c r="AW142" s="41"/>
      <c r="AX142" s="41"/>
      <c r="AY142" s="41"/>
      <c r="AZ142" s="41"/>
      <c r="BA142" s="41"/>
      <c r="BB142" s="41"/>
      <c r="BC142" s="41"/>
      <c r="BD142" s="41"/>
      <c r="BE142" s="143">
        <f>SUM(E142:BD142)</f>
        <v>112</v>
      </c>
    </row>
    <row r="143" spans="1:65" ht="19.5" customHeight="1">
      <c r="A143" s="330"/>
      <c r="B143" s="347"/>
      <c r="C143" s="350"/>
      <c r="D143" s="51" t="s">
        <v>53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53"/>
      <c r="W143" s="47"/>
      <c r="X143" s="93"/>
      <c r="Y143" s="93"/>
      <c r="Z143" s="45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5"/>
      <c r="AS143" s="93"/>
      <c r="AT143" s="93"/>
      <c r="AU143" s="93"/>
      <c r="AV143" s="42"/>
      <c r="AW143" s="41"/>
      <c r="AX143" s="41"/>
      <c r="AY143" s="41"/>
      <c r="AZ143" s="41"/>
      <c r="BA143" s="41"/>
      <c r="BB143" s="41"/>
      <c r="BC143" s="41"/>
      <c r="BD143" s="41"/>
      <c r="BE143" s="143"/>
    </row>
    <row r="144" spans="1:65">
      <c r="A144" s="330"/>
      <c r="B144" s="346" t="s">
        <v>324</v>
      </c>
      <c r="C144" s="480" t="s">
        <v>268</v>
      </c>
      <c r="D144" s="51" t="s">
        <v>54</v>
      </c>
      <c r="E144" s="143">
        <v>3</v>
      </c>
      <c r="F144" s="143">
        <v>3</v>
      </c>
      <c r="G144" s="143">
        <v>3</v>
      </c>
      <c r="H144" s="143">
        <v>3</v>
      </c>
      <c r="I144" s="143">
        <v>3</v>
      </c>
      <c r="J144" s="143">
        <v>3</v>
      </c>
      <c r="K144" s="143">
        <v>3</v>
      </c>
      <c r="L144" s="143">
        <v>3</v>
      </c>
      <c r="M144" s="143">
        <v>3</v>
      </c>
      <c r="N144" s="143">
        <v>3</v>
      </c>
      <c r="O144" s="143">
        <v>3</v>
      </c>
      <c r="P144" s="143">
        <v>3</v>
      </c>
      <c r="Q144" s="143">
        <v>3</v>
      </c>
      <c r="R144" s="143">
        <v>3</v>
      </c>
      <c r="S144" s="143">
        <v>3</v>
      </c>
      <c r="T144" s="143">
        <v>3</v>
      </c>
      <c r="U144" s="143">
        <v>3</v>
      </c>
      <c r="V144" s="48"/>
      <c r="W144" s="56"/>
      <c r="X144" s="185"/>
      <c r="Y144" s="185"/>
      <c r="Z144" s="163"/>
      <c r="AA144" s="143">
        <v>3</v>
      </c>
      <c r="AB144" s="143">
        <v>3</v>
      </c>
      <c r="AC144" s="143">
        <v>3</v>
      </c>
      <c r="AD144" s="143">
        <v>3</v>
      </c>
      <c r="AE144" s="143">
        <v>3</v>
      </c>
      <c r="AF144" s="143">
        <v>1</v>
      </c>
      <c r="AG144" s="143">
        <v>1</v>
      </c>
      <c r="AH144" s="143">
        <v>1</v>
      </c>
      <c r="AI144" s="143">
        <v>1</v>
      </c>
      <c r="AJ144" s="143">
        <v>1</v>
      </c>
      <c r="AK144" s="143">
        <v>1</v>
      </c>
      <c r="AL144" s="143">
        <v>1</v>
      </c>
      <c r="AM144" s="143">
        <v>1</v>
      </c>
      <c r="AN144" s="143">
        <v>1</v>
      </c>
      <c r="AO144" s="143">
        <v>1</v>
      </c>
      <c r="AP144" s="143">
        <v>1</v>
      </c>
      <c r="AQ144" s="143">
        <v>1</v>
      </c>
      <c r="AR144" s="163"/>
      <c r="AS144" s="185"/>
      <c r="AT144" s="185"/>
      <c r="AU144" s="185"/>
      <c r="AV144" s="143"/>
      <c r="AW144" s="52"/>
      <c r="AX144" s="52"/>
      <c r="AY144" s="52"/>
      <c r="AZ144" s="52"/>
      <c r="BA144" s="52"/>
      <c r="BB144" s="52"/>
      <c r="BC144" s="52"/>
      <c r="BD144" s="52"/>
      <c r="BE144" s="254">
        <f>SUM(E144:BD144)</f>
        <v>78</v>
      </c>
    </row>
    <row r="145" spans="1:57">
      <c r="A145" s="330"/>
      <c r="B145" s="347"/>
      <c r="C145" s="481"/>
      <c r="D145" s="51" t="s">
        <v>53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53"/>
      <c r="W145" s="47"/>
      <c r="X145" s="93"/>
      <c r="Y145" s="93"/>
      <c r="Z145" s="45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5"/>
      <c r="AS145" s="93"/>
      <c r="AT145" s="93"/>
      <c r="AU145" s="93"/>
      <c r="AV145" s="42"/>
      <c r="AW145" s="41"/>
      <c r="AX145" s="41"/>
      <c r="AY145" s="41"/>
      <c r="AZ145" s="41"/>
      <c r="BA145" s="41"/>
      <c r="BB145" s="41"/>
      <c r="BC145" s="41"/>
      <c r="BD145" s="41"/>
      <c r="BE145" s="254"/>
    </row>
    <row r="146" spans="1:57">
      <c r="A146" s="330"/>
      <c r="B146" s="346" t="s">
        <v>325</v>
      </c>
      <c r="C146" s="480" t="s">
        <v>269</v>
      </c>
      <c r="D146" s="51" t="s">
        <v>54</v>
      </c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53"/>
      <c r="W146" s="47"/>
      <c r="X146" s="185"/>
      <c r="Y146" s="185"/>
      <c r="Z146" s="163"/>
      <c r="AA146" s="143">
        <v>3</v>
      </c>
      <c r="AB146" s="143">
        <v>3</v>
      </c>
      <c r="AC146" s="143">
        <v>3</v>
      </c>
      <c r="AD146" s="143">
        <v>3</v>
      </c>
      <c r="AE146" s="143">
        <v>3</v>
      </c>
      <c r="AF146" s="143">
        <v>3</v>
      </c>
      <c r="AG146" s="143">
        <v>3</v>
      </c>
      <c r="AH146" s="143">
        <v>3</v>
      </c>
      <c r="AI146" s="143">
        <v>3</v>
      </c>
      <c r="AJ146" s="143">
        <v>3</v>
      </c>
      <c r="AK146" s="143">
        <v>3</v>
      </c>
      <c r="AL146" s="143">
        <v>3</v>
      </c>
      <c r="AM146" s="143">
        <v>3</v>
      </c>
      <c r="AN146" s="143">
        <v>3</v>
      </c>
      <c r="AO146" s="143">
        <v>3</v>
      </c>
      <c r="AP146" s="143">
        <v>3</v>
      </c>
      <c r="AQ146" s="143">
        <v>3</v>
      </c>
      <c r="AR146" s="45"/>
      <c r="AS146" s="93"/>
      <c r="AT146" s="93"/>
      <c r="AU146" s="93"/>
      <c r="AV146" s="42"/>
      <c r="AW146" s="41"/>
      <c r="AX146" s="41"/>
      <c r="AY146" s="41"/>
      <c r="AZ146" s="41"/>
      <c r="BA146" s="41"/>
      <c r="BB146" s="41"/>
      <c r="BC146" s="41"/>
      <c r="BD146" s="41"/>
      <c r="BE146" s="254">
        <f>SUM(E146:BD146)</f>
        <v>51</v>
      </c>
    </row>
    <row r="147" spans="1:57" ht="19.5" customHeight="1">
      <c r="A147" s="330"/>
      <c r="B147" s="347"/>
      <c r="C147" s="481"/>
      <c r="D147" s="51" t="s">
        <v>53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53"/>
      <c r="W147" s="47"/>
      <c r="X147" s="93"/>
      <c r="Y147" s="93"/>
      <c r="Z147" s="45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5"/>
      <c r="AS147" s="93"/>
      <c r="AT147" s="93"/>
      <c r="AU147" s="93"/>
      <c r="AV147" s="42"/>
      <c r="AW147" s="41"/>
      <c r="AX147" s="41"/>
      <c r="AY147" s="41"/>
      <c r="AZ147" s="41"/>
      <c r="BA147" s="41"/>
      <c r="BB147" s="41"/>
      <c r="BC147" s="41"/>
      <c r="BD147" s="41"/>
      <c r="BE147" s="254"/>
    </row>
    <row r="148" spans="1:57">
      <c r="A148" s="330"/>
      <c r="B148" s="346" t="s">
        <v>326</v>
      </c>
      <c r="C148" s="480" t="s">
        <v>270</v>
      </c>
      <c r="D148" s="51" t="s">
        <v>54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48"/>
      <c r="W148" s="56"/>
      <c r="X148" s="185"/>
      <c r="Y148" s="185"/>
      <c r="Z148" s="163"/>
      <c r="AA148" s="143">
        <v>4</v>
      </c>
      <c r="AB148" s="143">
        <v>4</v>
      </c>
      <c r="AC148" s="143">
        <v>4</v>
      </c>
      <c r="AD148" s="143">
        <v>4</v>
      </c>
      <c r="AE148" s="143">
        <v>4</v>
      </c>
      <c r="AF148" s="143">
        <v>2</v>
      </c>
      <c r="AG148" s="143">
        <v>2</v>
      </c>
      <c r="AH148" s="143">
        <v>2</v>
      </c>
      <c r="AI148" s="143">
        <v>2</v>
      </c>
      <c r="AJ148" s="143">
        <v>2</v>
      </c>
      <c r="AK148" s="143">
        <v>2</v>
      </c>
      <c r="AL148" s="143">
        <v>2</v>
      </c>
      <c r="AM148" s="143">
        <v>2</v>
      </c>
      <c r="AN148" s="143">
        <v>2</v>
      </c>
      <c r="AO148" s="143">
        <v>2</v>
      </c>
      <c r="AP148" s="143">
        <v>2</v>
      </c>
      <c r="AQ148" s="143">
        <v>2</v>
      </c>
      <c r="AR148" s="163"/>
      <c r="AS148" s="185"/>
      <c r="AT148" s="185"/>
      <c r="AU148" s="185"/>
      <c r="AV148" s="143"/>
      <c r="AW148" s="52"/>
      <c r="AX148" s="52"/>
      <c r="AY148" s="52"/>
      <c r="AZ148" s="52"/>
      <c r="BA148" s="52"/>
      <c r="BB148" s="52"/>
      <c r="BC148" s="52"/>
      <c r="BD148" s="52"/>
      <c r="BE148" s="254">
        <f>SUM(E148:BD148)</f>
        <v>44</v>
      </c>
    </row>
    <row r="149" spans="1:57">
      <c r="A149" s="330"/>
      <c r="B149" s="347"/>
      <c r="C149" s="481"/>
      <c r="D149" s="51" t="s">
        <v>53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53"/>
      <c r="W149" s="47"/>
      <c r="X149" s="93"/>
      <c r="Y149" s="93"/>
      <c r="Z149" s="45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5"/>
      <c r="AS149" s="93"/>
      <c r="AT149" s="93"/>
      <c r="AU149" s="93"/>
      <c r="AV149" s="42"/>
      <c r="AW149" s="41"/>
      <c r="AX149" s="41"/>
      <c r="AY149" s="41"/>
      <c r="AZ149" s="41"/>
      <c r="BA149" s="41"/>
      <c r="BB149" s="41"/>
      <c r="BC149" s="41"/>
      <c r="BD149" s="41"/>
      <c r="BE149" s="254"/>
    </row>
    <row r="150" spans="1:57">
      <c r="A150" s="330"/>
      <c r="B150" s="346" t="s">
        <v>327</v>
      </c>
      <c r="C150" s="480" t="s">
        <v>328</v>
      </c>
      <c r="D150" s="51" t="s">
        <v>54</v>
      </c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48"/>
      <c r="W150" s="56"/>
      <c r="X150" s="185"/>
      <c r="Y150" s="185"/>
      <c r="Z150" s="163"/>
      <c r="AA150" s="52">
        <v>4</v>
      </c>
      <c r="AB150" s="52">
        <v>4</v>
      </c>
      <c r="AC150" s="52">
        <v>4</v>
      </c>
      <c r="AD150" s="52">
        <v>4</v>
      </c>
      <c r="AE150" s="52">
        <v>4</v>
      </c>
      <c r="AF150" s="52">
        <v>2</v>
      </c>
      <c r="AG150" s="52">
        <v>2</v>
      </c>
      <c r="AH150" s="52">
        <v>2</v>
      </c>
      <c r="AI150" s="52">
        <v>2</v>
      </c>
      <c r="AJ150" s="52">
        <v>2</v>
      </c>
      <c r="AK150" s="52">
        <v>2</v>
      </c>
      <c r="AL150" s="52">
        <v>2</v>
      </c>
      <c r="AM150" s="52">
        <v>2</v>
      </c>
      <c r="AN150" s="52">
        <v>2</v>
      </c>
      <c r="AO150" s="244">
        <v>3</v>
      </c>
      <c r="AP150" s="52">
        <v>2</v>
      </c>
      <c r="AQ150" s="52">
        <v>2</v>
      </c>
      <c r="AR150" s="163"/>
      <c r="AS150" s="185"/>
      <c r="AT150" s="185"/>
      <c r="AU150" s="185"/>
      <c r="AV150" s="143"/>
      <c r="AW150" s="52"/>
      <c r="AX150" s="52"/>
      <c r="AY150" s="52"/>
      <c r="AZ150" s="52"/>
      <c r="BA150" s="52"/>
      <c r="BB150" s="52"/>
      <c r="BC150" s="52"/>
      <c r="BD150" s="52"/>
      <c r="BE150" s="254">
        <f>SUM(E150:BD150)</f>
        <v>45</v>
      </c>
    </row>
    <row r="151" spans="1:57">
      <c r="A151" s="330"/>
      <c r="B151" s="347"/>
      <c r="C151" s="481"/>
      <c r="D151" s="51" t="s">
        <v>53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53"/>
      <c r="W151" s="47"/>
      <c r="X151" s="93"/>
      <c r="Y151" s="93"/>
      <c r="Z151" s="45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5"/>
      <c r="AS151" s="93"/>
      <c r="AT151" s="93"/>
      <c r="AU151" s="93"/>
      <c r="AV151" s="42"/>
      <c r="AW151" s="41"/>
      <c r="AX151" s="41"/>
      <c r="AY151" s="41"/>
      <c r="AZ151" s="41"/>
      <c r="BA151" s="41"/>
      <c r="BB151" s="41"/>
      <c r="BC151" s="41"/>
      <c r="BD151" s="41"/>
      <c r="BE151" s="143"/>
    </row>
    <row r="152" spans="1:57">
      <c r="A152" s="330"/>
      <c r="B152" s="346" t="s">
        <v>329</v>
      </c>
      <c r="C152" s="480" t="s">
        <v>272</v>
      </c>
      <c r="D152" s="51" t="s">
        <v>54</v>
      </c>
      <c r="E152" s="143">
        <v>3</v>
      </c>
      <c r="F152" s="143">
        <v>3</v>
      </c>
      <c r="G152" s="143">
        <v>3</v>
      </c>
      <c r="H152" s="143">
        <v>3</v>
      </c>
      <c r="I152" s="143">
        <v>3</v>
      </c>
      <c r="J152" s="53">
        <v>2</v>
      </c>
      <c r="K152" s="143">
        <v>2</v>
      </c>
      <c r="L152" s="143">
        <v>2</v>
      </c>
      <c r="M152" s="143">
        <v>2</v>
      </c>
      <c r="N152" s="143">
        <v>2</v>
      </c>
      <c r="O152" s="143">
        <v>2</v>
      </c>
      <c r="P152" s="143">
        <v>2</v>
      </c>
      <c r="Q152" s="143">
        <v>2</v>
      </c>
      <c r="R152" s="143">
        <v>2</v>
      </c>
      <c r="S152" s="143">
        <v>2</v>
      </c>
      <c r="T152" s="143">
        <v>2</v>
      </c>
      <c r="U152" s="143">
        <v>2</v>
      </c>
      <c r="V152" s="48"/>
      <c r="W152" s="56"/>
      <c r="X152" s="185"/>
      <c r="Y152" s="185"/>
      <c r="Z152" s="16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63"/>
      <c r="AS152" s="185"/>
      <c r="AT152" s="185"/>
      <c r="AU152" s="185"/>
      <c r="AV152" s="143"/>
      <c r="AW152" s="52"/>
      <c r="AX152" s="52"/>
      <c r="AY152" s="52"/>
      <c r="AZ152" s="52"/>
      <c r="BA152" s="52"/>
      <c r="BB152" s="52"/>
      <c r="BC152" s="52"/>
      <c r="BD152" s="52"/>
      <c r="BE152" s="253">
        <f>SUM(E152:BD152)</f>
        <v>39</v>
      </c>
    </row>
    <row r="153" spans="1:57">
      <c r="A153" s="330"/>
      <c r="B153" s="347"/>
      <c r="C153" s="481"/>
      <c r="D153" s="51" t="s">
        <v>53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53"/>
      <c r="W153" s="47"/>
      <c r="X153" s="93"/>
      <c r="Y153" s="93"/>
      <c r="Z153" s="45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5"/>
      <c r="AS153" s="93"/>
      <c r="AT153" s="93"/>
      <c r="AU153" s="93"/>
      <c r="AV153" s="42"/>
      <c r="AW153" s="41"/>
      <c r="AX153" s="41"/>
      <c r="AY153" s="41"/>
      <c r="AZ153" s="41"/>
      <c r="BA153" s="41"/>
      <c r="BB153" s="41"/>
      <c r="BC153" s="41"/>
      <c r="BD153" s="41"/>
      <c r="BE153" s="143"/>
    </row>
    <row r="154" spans="1:57">
      <c r="A154" s="330"/>
      <c r="B154" s="332" t="s">
        <v>6</v>
      </c>
      <c r="C154" s="340" t="s">
        <v>7</v>
      </c>
      <c r="D154" s="58" t="s">
        <v>54</v>
      </c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3"/>
      <c r="W154" s="53"/>
      <c r="X154" s="93"/>
      <c r="Y154" s="93"/>
      <c r="Z154" s="45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45"/>
      <c r="AS154" s="93"/>
      <c r="AT154" s="93"/>
      <c r="AU154" s="93"/>
      <c r="AV154" s="42"/>
      <c r="AW154" s="41"/>
      <c r="AX154" s="41"/>
      <c r="AY154" s="41"/>
      <c r="AZ154" s="41"/>
      <c r="BA154" s="41"/>
      <c r="BB154" s="41"/>
      <c r="BC154" s="41"/>
      <c r="BD154" s="41"/>
      <c r="BE154" s="42"/>
    </row>
    <row r="155" spans="1:57">
      <c r="A155" s="330"/>
      <c r="B155" s="333"/>
      <c r="C155" s="341"/>
      <c r="D155" s="58" t="s">
        <v>53</v>
      </c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3"/>
      <c r="W155" s="47"/>
      <c r="X155" s="93"/>
      <c r="Y155" s="93"/>
      <c r="Z155" s="45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45"/>
      <c r="AS155" s="93"/>
      <c r="AT155" s="93"/>
      <c r="AU155" s="93"/>
      <c r="AV155" s="42"/>
      <c r="AW155" s="41"/>
      <c r="AX155" s="41"/>
      <c r="AY155" s="41"/>
      <c r="AZ155" s="41"/>
      <c r="BA155" s="41"/>
      <c r="BB155" s="41"/>
      <c r="BC155" s="41"/>
      <c r="BD155" s="41"/>
      <c r="BE155" s="42"/>
    </row>
    <row r="156" spans="1:57" ht="22.5" customHeight="1">
      <c r="A156" s="331"/>
      <c r="B156" s="321" t="s">
        <v>12</v>
      </c>
      <c r="C156" s="323" t="s">
        <v>258</v>
      </c>
      <c r="D156" s="54" t="s">
        <v>54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3"/>
      <c r="W156" s="47"/>
      <c r="X156" s="93"/>
      <c r="Y156" s="93"/>
      <c r="Z156" s="45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45"/>
      <c r="AS156" s="93"/>
      <c r="AT156" s="93"/>
      <c r="AU156" s="93"/>
      <c r="AV156" s="42"/>
      <c r="AW156" s="41"/>
      <c r="AX156" s="41"/>
      <c r="AY156" s="41"/>
      <c r="AZ156" s="41"/>
      <c r="BA156" s="41"/>
      <c r="BB156" s="41"/>
      <c r="BC156" s="41"/>
      <c r="BD156" s="41"/>
      <c r="BE156" s="143"/>
    </row>
    <row r="157" spans="1:57" ht="20.25" customHeight="1">
      <c r="A157" s="331"/>
      <c r="B157" s="322"/>
      <c r="C157" s="324"/>
      <c r="D157" s="54" t="s">
        <v>53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3"/>
      <c r="W157" s="47"/>
      <c r="X157" s="185"/>
      <c r="Y157" s="185"/>
      <c r="Z157" s="163"/>
      <c r="AA157" s="57"/>
      <c r="AB157" s="57"/>
      <c r="AC157" s="57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45"/>
      <c r="AS157" s="93"/>
      <c r="AT157" s="93"/>
      <c r="AU157" s="93"/>
      <c r="AV157" s="42"/>
      <c r="AW157" s="41"/>
      <c r="AX157" s="41"/>
      <c r="AY157" s="41"/>
      <c r="AZ157" s="41"/>
      <c r="BA157" s="41"/>
      <c r="BB157" s="41"/>
      <c r="BC157" s="41"/>
      <c r="BD157" s="41"/>
      <c r="BE157" s="143"/>
    </row>
    <row r="158" spans="1:57" ht="15.75" customHeight="1">
      <c r="A158" s="331"/>
      <c r="B158" s="325" t="s">
        <v>17</v>
      </c>
      <c r="C158" s="327" t="s">
        <v>330</v>
      </c>
      <c r="D158" s="51" t="s">
        <v>54</v>
      </c>
      <c r="E158" s="143">
        <v>2</v>
      </c>
      <c r="F158" s="143">
        <v>2</v>
      </c>
      <c r="G158" s="143">
        <v>2</v>
      </c>
      <c r="H158" s="143">
        <v>2</v>
      </c>
      <c r="I158" s="143">
        <v>2</v>
      </c>
      <c r="J158" s="143">
        <v>2</v>
      </c>
      <c r="K158" s="143">
        <v>2</v>
      </c>
      <c r="L158" s="143">
        <v>2</v>
      </c>
      <c r="M158" s="143">
        <v>2</v>
      </c>
      <c r="N158" s="143">
        <v>2</v>
      </c>
      <c r="O158" s="143">
        <v>2</v>
      </c>
      <c r="P158" s="143">
        <v>2</v>
      </c>
      <c r="Q158" s="143">
        <v>2</v>
      </c>
      <c r="R158" s="143">
        <v>2</v>
      </c>
      <c r="S158" s="143">
        <v>2</v>
      </c>
      <c r="T158" s="143">
        <v>2</v>
      </c>
      <c r="U158" s="143">
        <v>2</v>
      </c>
      <c r="V158" s="53"/>
      <c r="W158" s="47"/>
      <c r="X158" s="185"/>
      <c r="Y158" s="185"/>
      <c r="Z158" s="163"/>
      <c r="AA158" s="143">
        <v>8</v>
      </c>
      <c r="AB158" s="143">
        <v>8</v>
      </c>
      <c r="AC158" s="143">
        <v>8</v>
      </c>
      <c r="AD158" s="143">
        <v>8</v>
      </c>
      <c r="AE158" s="143">
        <v>8</v>
      </c>
      <c r="AF158" s="143">
        <v>10</v>
      </c>
      <c r="AG158" s="143">
        <v>10</v>
      </c>
      <c r="AH158" s="143">
        <v>10</v>
      </c>
      <c r="AI158" s="143">
        <v>10</v>
      </c>
      <c r="AJ158" s="143">
        <v>10</v>
      </c>
      <c r="AK158" s="143">
        <v>10</v>
      </c>
      <c r="AL158" s="143">
        <v>10</v>
      </c>
      <c r="AM158" s="143">
        <v>10</v>
      </c>
      <c r="AN158" s="143">
        <v>10</v>
      </c>
      <c r="AO158" s="143">
        <v>10</v>
      </c>
      <c r="AP158" s="143">
        <v>10</v>
      </c>
      <c r="AQ158" s="143">
        <v>10</v>
      </c>
      <c r="AR158" s="45"/>
      <c r="AS158" s="93"/>
      <c r="AT158" s="93"/>
      <c r="AU158" s="93"/>
      <c r="AV158" s="42"/>
      <c r="AW158" s="41"/>
      <c r="AX158" s="41"/>
      <c r="AY158" s="41"/>
      <c r="AZ158" s="41"/>
      <c r="BA158" s="41"/>
      <c r="BB158" s="41"/>
      <c r="BC158" s="41"/>
      <c r="BD158" s="41"/>
      <c r="BE158" s="143">
        <f>SUM(E158:BD158)</f>
        <v>194</v>
      </c>
    </row>
    <row r="159" spans="1:57" ht="30.75" customHeight="1">
      <c r="A159" s="331"/>
      <c r="B159" s="326"/>
      <c r="C159" s="328"/>
      <c r="D159" s="51" t="s">
        <v>53</v>
      </c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53"/>
      <c r="W159" s="47"/>
      <c r="X159" s="185"/>
      <c r="Y159" s="185"/>
      <c r="Z159" s="163"/>
      <c r="AA159" s="143"/>
      <c r="AB159" s="143"/>
      <c r="AC159" s="143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5"/>
      <c r="AS159" s="93"/>
      <c r="AT159" s="93"/>
      <c r="AU159" s="93"/>
      <c r="AV159" s="42"/>
      <c r="AW159" s="41"/>
      <c r="AX159" s="41"/>
      <c r="AY159" s="41"/>
      <c r="AZ159" s="41"/>
      <c r="BA159" s="41"/>
      <c r="BB159" s="41"/>
      <c r="BC159" s="41"/>
      <c r="BD159" s="41"/>
      <c r="BE159" s="143"/>
    </row>
    <row r="160" spans="1:57" ht="25.5" customHeight="1">
      <c r="A160" s="331"/>
      <c r="B160" s="497" t="s">
        <v>237</v>
      </c>
      <c r="C160" s="344" t="s">
        <v>331</v>
      </c>
      <c r="D160" s="51" t="s">
        <v>54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53"/>
      <c r="W160" s="47"/>
      <c r="X160" s="185"/>
      <c r="Y160" s="185"/>
      <c r="Z160" s="163"/>
      <c r="AA160" s="143">
        <v>2</v>
      </c>
      <c r="AB160" s="143">
        <v>2</v>
      </c>
      <c r="AC160" s="143">
        <v>2</v>
      </c>
      <c r="AD160" s="143">
        <v>2</v>
      </c>
      <c r="AE160" s="143">
        <v>2</v>
      </c>
      <c r="AF160" s="143">
        <v>2</v>
      </c>
      <c r="AG160" s="143">
        <v>2</v>
      </c>
      <c r="AH160" s="143">
        <v>2</v>
      </c>
      <c r="AI160" s="143">
        <v>2</v>
      </c>
      <c r="AJ160" s="143">
        <v>2</v>
      </c>
      <c r="AK160" s="143">
        <v>2</v>
      </c>
      <c r="AL160" s="143">
        <v>2</v>
      </c>
      <c r="AM160" s="143">
        <v>2</v>
      </c>
      <c r="AN160" s="143">
        <v>2</v>
      </c>
      <c r="AO160" s="143">
        <v>2</v>
      </c>
      <c r="AP160" s="143">
        <v>2</v>
      </c>
      <c r="AQ160" s="143">
        <v>2</v>
      </c>
      <c r="AR160" s="45"/>
      <c r="AS160" s="93"/>
      <c r="AT160" s="93"/>
      <c r="AU160" s="93"/>
      <c r="AV160" s="42"/>
      <c r="AW160" s="41"/>
      <c r="AX160" s="41"/>
      <c r="AY160" s="41"/>
      <c r="AZ160" s="41"/>
      <c r="BA160" s="41"/>
      <c r="BB160" s="41"/>
      <c r="BC160" s="41"/>
      <c r="BD160" s="41"/>
      <c r="BE160" s="143">
        <f>SUM(E160:BD160)</f>
        <v>51</v>
      </c>
    </row>
    <row r="161" spans="1:57" ht="19.5" customHeight="1">
      <c r="A161" s="331"/>
      <c r="B161" s="386"/>
      <c r="C161" s="345"/>
      <c r="D161" s="51" t="s">
        <v>53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53"/>
      <c r="W161" s="47"/>
      <c r="X161" s="185"/>
      <c r="Y161" s="185"/>
      <c r="Z161" s="163"/>
      <c r="AA161" s="143"/>
      <c r="AB161" s="143"/>
      <c r="AC161" s="143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5"/>
      <c r="AS161" s="93"/>
      <c r="AT161" s="93"/>
      <c r="AU161" s="93"/>
      <c r="AV161" s="42"/>
      <c r="AW161" s="41"/>
      <c r="AX161" s="41"/>
      <c r="AY161" s="41"/>
      <c r="AZ161" s="41"/>
      <c r="BA161" s="41"/>
      <c r="BB161" s="41"/>
      <c r="BC161" s="41"/>
      <c r="BD161" s="41"/>
      <c r="BE161" s="143"/>
    </row>
    <row r="162" spans="1:57" ht="18">
      <c r="A162" s="331"/>
      <c r="B162" s="168" t="s">
        <v>18</v>
      </c>
      <c r="C162" s="257" t="s">
        <v>317</v>
      </c>
      <c r="D162" s="51" t="s">
        <v>54</v>
      </c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53"/>
      <c r="W162" s="47"/>
      <c r="X162" s="185"/>
      <c r="Y162" s="185"/>
      <c r="Z162" s="163"/>
      <c r="AA162" s="143"/>
      <c r="AB162" s="143"/>
      <c r="AC162" s="143"/>
      <c r="AD162" s="143"/>
      <c r="AE162" s="143"/>
      <c r="AF162" s="88">
        <v>6</v>
      </c>
      <c r="AG162" s="88">
        <v>6</v>
      </c>
      <c r="AH162" s="88">
        <v>6</v>
      </c>
      <c r="AI162" s="88">
        <v>6</v>
      </c>
      <c r="AJ162" s="88">
        <v>6</v>
      </c>
      <c r="AK162" s="88">
        <v>6</v>
      </c>
      <c r="AL162" s="143">
        <v>6</v>
      </c>
      <c r="AM162" s="143">
        <v>6</v>
      </c>
      <c r="AN162" s="143">
        <v>6</v>
      </c>
      <c r="AO162" s="143">
        <v>6</v>
      </c>
      <c r="AP162" s="143">
        <v>6</v>
      </c>
      <c r="AQ162" s="143">
        <v>6</v>
      </c>
      <c r="AR162" s="45"/>
      <c r="AS162" s="93"/>
      <c r="AT162" s="93"/>
      <c r="AU162" s="93"/>
      <c r="AV162" s="42"/>
      <c r="AW162" s="41"/>
      <c r="AX162" s="41"/>
      <c r="AY162" s="41"/>
      <c r="AZ162" s="41"/>
      <c r="BA162" s="41"/>
      <c r="BB162" s="41"/>
      <c r="BC162" s="41"/>
      <c r="BD162" s="41"/>
      <c r="BE162" s="143">
        <f>SUM(E162:BD162)</f>
        <v>72</v>
      </c>
    </row>
    <row r="163" spans="1:57" ht="18">
      <c r="A163" s="331"/>
      <c r="B163" s="168" t="s">
        <v>19</v>
      </c>
      <c r="C163" s="258" t="s">
        <v>332</v>
      </c>
      <c r="D163" s="51" t="s">
        <v>53</v>
      </c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48"/>
      <c r="W163" s="56"/>
      <c r="X163" s="185"/>
      <c r="Y163" s="185"/>
      <c r="Z163" s="163"/>
      <c r="AA163" s="143"/>
      <c r="AB163" s="143"/>
      <c r="AC163" s="143"/>
      <c r="AD163" s="41"/>
      <c r="AE163" s="41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45"/>
      <c r="AS163" s="93">
        <v>36</v>
      </c>
      <c r="AT163" s="93">
        <v>36</v>
      </c>
      <c r="AU163" s="93">
        <v>36</v>
      </c>
      <c r="AV163" s="42"/>
      <c r="AW163" s="41"/>
      <c r="AX163" s="41"/>
      <c r="AY163" s="41"/>
      <c r="AZ163" s="41"/>
      <c r="BA163" s="41"/>
      <c r="BB163" s="41"/>
      <c r="BC163" s="41"/>
      <c r="BD163" s="41"/>
      <c r="BE163" s="143">
        <f>SUM(E163:BD163)</f>
        <v>108</v>
      </c>
    </row>
    <row r="164" spans="1:57" ht="19.5" customHeight="1">
      <c r="A164" s="331"/>
      <c r="B164" s="321" t="s">
        <v>38</v>
      </c>
      <c r="C164" s="375" t="s">
        <v>260</v>
      </c>
      <c r="D164" s="51" t="s">
        <v>54</v>
      </c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48"/>
      <c r="W164" s="56"/>
      <c r="X164" s="185"/>
      <c r="Y164" s="185"/>
      <c r="Z164" s="16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42"/>
      <c r="AL164" s="42"/>
      <c r="AM164" s="42"/>
      <c r="AN164" s="42"/>
      <c r="AO164" s="42"/>
      <c r="AP164" s="42"/>
      <c r="AQ164" s="42"/>
      <c r="AR164" s="45"/>
      <c r="AS164" s="93"/>
      <c r="AT164" s="93"/>
      <c r="AU164" s="93"/>
      <c r="AV164" s="42"/>
      <c r="AW164" s="41"/>
      <c r="AX164" s="41"/>
      <c r="AY164" s="41"/>
      <c r="AZ164" s="41"/>
      <c r="BA164" s="41"/>
      <c r="BB164" s="41"/>
      <c r="BC164" s="41"/>
      <c r="BD164" s="41"/>
      <c r="BE164" s="143"/>
    </row>
    <row r="165" spans="1:57" ht="35.25" customHeight="1">
      <c r="A165" s="331"/>
      <c r="B165" s="322"/>
      <c r="C165" s="376"/>
      <c r="D165" s="51" t="s">
        <v>53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53"/>
      <c r="W165" s="47"/>
      <c r="X165" s="185"/>
      <c r="Y165" s="185"/>
      <c r="Z165" s="163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5"/>
      <c r="AS165" s="93"/>
      <c r="AT165" s="93"/>
      <c r="AU165" s="93"/>
      <c r="AV165" s="42"/>
      <c r="AW165" s="41"/>
      <c r="AX165" s="41"/>
      <c r="AY165" s="41"/>
      <c r="AZ165" s="41"/>
      <c r="BA165" s="41"/>
      <c r="BB165" s="41"/>
      <c r="BC165" s="41"/>
      <c r="BD165" s="41"/>
      <c r="BE165" s="143"/>
    </row>
    <row r="166" spans="1:57" ht="24" customHeight="1">
      <c r="A166" s="331"/>
      <c r="B166" s="342" t="s">
        <v>39</v>
      </c>
      <c r="C166" s="380" t="s">
        <v>333</v>
      </c>
      <c r="D166" s="42" t="s">
        <v>54</v>
      </c>
      <c r="E166" s="143">
        <v>12</v>
      </c>
      <c r="F166" s="143">
        <v>12</v>
      </c>
      <c r="G166" s="143">
        <v>12</v>
      </c>
      <c r="H166" s="143">
        <v>12</v>
      </c>
      <c r="I166" s="143">
        <v>12</v>
      </c>
      <c r="J166" s="53">
        <v>9</v>
      </c>
      <c r="K166" s="143">
        <v>9</v>
      </c>
      <c r="L166" s="143">
        <v>9</v>
      </c>
      <c r="M166" s="143">
        <v>9</v>
      </c>
      <c r="N166" s="143">
        <v>9</v>
      </c>
      <c r="O166" s="143">
        <v>9</v>
      </c>
      <c r="P166" s="143">
        <v>9</v>
      </c>
      <c r="Q166" s="143">
        <v>9</v>
      </c>
      <c r="R166" s="143">
        <v>9</v>
      </c>
      <c r="S166" s="143">
        <v>9</v>
      </c>
      <c r="T166" s="143">
        <v>9</v>
      </c>
      <c r="U166" s="143">
        <v>9</v>
      </c>
      <c r="V166" s="48"/>
      <c r="W166" s="56"/>
      <c r="X166" s="185"/>
      <c r="Y166" s="185"/>
      <c r="Z166" s="16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42"/>
      <c r="AL166" s="42"/>
      <c r="AM166" s="42"/>
      <c r="AN166" s="42"/>
      <c r="AO166" s="42"/>
      <c r="AP166" s="42"/>
      <c r="AQ166" s="42"/>
      <c r="AR166" s="45"/>
      <c r="AS166" s="93"/>
      <c r="AT166" s="93"/>
      <c r="AU166" s="93"/>
      <c r="AV166" s="42"/>
      <c r="AW166" s="41"/>
      <c r="AX166" s="41"/>
      <c r="AY166" s="41"/>
      <c r="AZ166" s="41"/>
      <c r="BA166" s="41"/>
      <c r="BB166" s="41"/>
      <c r="BC166" s="41"/>
      <c r="BD166" s="41"/>
      <c r="BE166" s="143">
        <f t="shared" ref="BE166:BE172" si="4">SUM(E166:BD166)</f>
        <v>168</v>
      </c>
    </row>
    <row r="167" spans="1:57" ht="30.75" customHeight="1">
      <c r="A167" s="331"/>
      <c r="B167" s="343"/>
      <c r="C167" s="381"/>
      <c r="D167" s="42" t="s">
        <v>53</v>
      </c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53"/>
      <c r="W167" s="47"/>
      <c r="X167" s="185"/>
      <c r="Y167" s="185"/>
      <c r="Z167" s="163"/>
      <c r="AA167" s="41"/>
      <c r="AB167" s="41"/>
      <c r="AC167" s="42"/>
      <c r="AD167" s="42"/>
      <c r="AE167" s="41"/>
      <c r="AF167" s="41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5"/>
      <c r="AS167" s="93"/>
      <c r="AT167" s="93"/>
      <c r="AU167" s="93"/>
      <c r="AV167" s="42"/>
      <c r="AW167" s="41"/>
      <c r="AX167" s="41"/>
      <c r="AY167" s="41"/>
      <c r="AZ167" s="41"/>
      <c r="BA167" s="41"/>
      <c r="BB167" s="41"/>
      <c r="BC167" s="41"/>
      <c r="BD167" s="41"/>
      <c r="BE167" s="143"/>
    </row>
    <row r="168" spans="1:57" ht="27.75" customHeight="1">
      <c r="A168" s="331"/>
      <c r="B168" s="342" t="s">
        <v>334</v>
      </c>
      <c r="C168" s="494" t="s">
        <v>335</v>
      </c>
      <c r="D168" s="42" t="s">
        <v>54</v>
      </c>
      <c r="E168" s="143">
        <v>4</v>
      </c>
      <c r="F168" s="143">
        <v>4</v>
      </c>
      <c r="G168" s="143">
        <v>4</v>
      </c>
      <c r="H168" s="143">
        <v>4</v>
      </c>
      <c r="I168" s="143">
        <v>4</v>
      </c>
      <c r="J168" s="53">
        <v>2</v>
      </c>
      <c r="K168" s="143">
        <v>2</v>
      </c>
      <c r="L168" s="143">
        <v>2</v>
      </c>
      <c r="M168" s="143">
        <v>2</v>
      </c>
      <c r="N168" s="143">
        <v>2</v>
      </c>
      <c r="O168" s="143">
        <v>2</v>
      </c>
      <c r="P168" s="143">
        <v>2</v>
      </c>
      <c r="Q168" s="143">
        <v>2</v>
      </c>
      <c r="R168" s="143">
        <v>2</v>
      </c>
      <c r="S168" s="143">
        <v>2</v>
      </c>
      <c r="T168" s="244">
        <v>1</v>
      </c>
      <c r="U168" s="244">
        <v>1</v>
      </c>
      <c r="V168" s="53"/>
      <c r="W168" s="47"/>
      <c r="X168" s="185"/>
      <c r="Y168" s="185"/>
      <c r="Z168" s="163"/>
      <c r="AA168" s="143"/>
      <c r="AB168" s="143"/>
      <c r="AC168" s="143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5"/>
      <c r="AS168" s="93"/>
      <c r="AT168" s="93"/>
      <c r="AU168" s="93"/>
      <c r="AV168" s="42"/>
      <c r="AW168" s="41"/>
      <c r="AX168" s="41"/>
      <c r="AY168" s="41"/>
      <c r="AZ168" s="41"/>
      <c r="BA168" s="41"/>
      <c r="BB168" s="41"/>
      <c r="BC168" s="41"/>
      <c r="BD168" s="41"/>
      <c r="BE168" s="143">
        <f t="shared" si="4"/>
        <v>42</v>
      </c>
    </row>
    <row r="169" spans="1:57" ht="29.25" customHeight="1">
      <c r="A169" s="331"/>
      <c r="B169" s="343"/>
      <c r="C169" s="495"/>
      <c r="D169" s="42" t="s">
        <v>53</v>
      </c>
      <c r="E169" s="143"/>
      <c r="F169" s="143"/>
      <c r="G169" s="143"/>
      <c r="H169" s="143"/>
      <c r="I169" s="143"/>
      <c r="J169" s="42"/>
      <c r="K169" s="143"/>
      <c r="L169" s="143"/>
      <c r="M169" s="143"/>
      <c r="N169" s="143"/>
      <c r="O169" s="143"/>
      <c r="P169" s="143"/>
      <c r="Q169" s="143"/>
      <c r="R169" s="143"/>
      <c r="S169" s="143"/>
      <c r="T169" s="244"/>
      <c r="U169" s="244"/>
      <c r="V169" s="53"/>
      <c r="W169" s="47"/>
      <c r="X169" s="185"/>
      <c r="Y169" s="185"/>
      <c r="Z169" s="163"/>
      <c r="AA169" s="143"/>
      <c r="AB169" s="143"/>
      <c r="AC169" s="143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5"/>
      <c r="AS169" s="93"/>
      <c r="AT169" s="93"/>
      <c r="AU169" s="93"/>
      <c r="AV169" s="42"/>
      <c r="AW169" s="41"/>
      <c r="AX169" s="41"/>
      <c r="AY169" s="41"/>
      <c r="AZ169" s="41"/>
      <c r="BA169" s="41"/>
      <c r="BB169" s="41"/>
      <c r="BC169" s="41"/>
      <c r="BD169" s="41"/>
      <c r="BE169" s="143"/>
    </row>
    <row r="170" spans="1:57" ht="18">
      <c r="A170" s="331"/>
      <c r="B170" s="168" t="s">
        <v>40</v>
      </c>
      <c r="C170" s="196" t="s">
        <v>317</v>
      </c>
      <c r="D170" s="51" t="s">
        <v>54</v>
      </c>
      <c r="E170" s="42"/>
      <c r="F170" s="42"/>
      <c r="G170" s="42"/>
      <c r="H170" s="42"/>
      <c r="I170" s="42"/>
      <c r="J170" s="88">
        <v>6</v>
      </c>
      <c r="K170" s="88">
        <v>6</v>
      </c>
      <c r="L170" s="88">
        <v>6</v>
      </c>
      <c r="M170" s="88">
        <v>6</v>
      </c>
      <c r="N170" s="88">
        <v>6</v>
      </c>
      <c r="O170" s="88">
        <v>6</v>
      </c>
      <c r="P170" s="143">
        <v>6</v>
      </c>
      <c r="Q170" s="143">
        <v>6</v>
      </c>
      <c r="R170" s="143">
        <v>6</v>
      </c>
      <c r="S170" s="143">
        <v>6</v>
      </c>
      <c r="T170" s="143">
        <v>6</v>
      </c>
      <c r="U170" s="143">
        <v>6</v>
      </c>
      <c r="V170" s="53"/>
      <c r="W170" s="47"/>
      <c r="X170" s="185"/>
      <c r="Y170" s="185"/>
      <c r="Z170" s="163"/>
      <c r="AA170" s="143"/>
      <c r="AB170" s="143"/>
      <c r="AC170" s="143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5"/>
      <c r="AS170" s="93"/>
      <c r="AT170" s="93"/>
      <c r="AU170" s="93"/>
      <c r="AV170" s="42"/>
      <c r="AW170" s="41"/>
      <c r="AX170" s="41"/>
      <c r="AY170" s="41"/>
      <c r="AZ170" s="41"/>
      <c r="BA170" s="41"/>
      <c r="BB170" s="41"/>
      <c r="BC170" s="41"/>
      <c r="BD170" s="41"/>
      <c r="BE170" s="143">
        <f t="shared" si="4"/>
        <v>72</v>
      </c>
    </row>
    <row r="171" spans="1:57" ht="18">
      <c r="A171" s="331"/>
      <c r="B171" s="168" t="s">
        <v>41</v>
      </c>
      <c r="C171" s="196" t="s">
        <v>336</v>
      </c>
      <c r="D171" s="51" t="s">
        <v>54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53"/>
      <c r="W171" s="47"/>
      <c r="X171" s="93">
        <v>36</v>
      </c>
      <c r="Y171" s="93">
        <v>36</v>
      </c>
      <c r="Z171" s="45"/>
      <c r="AA171" s="143"/>
      <c r="AB171" s="143"/>
      <c r="AC171" s="143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5"/>
      <c r="AS171" s="93"/>
      <c r="AT171" s="93"/>
      <c r="AU171" s="93"/>
      <c r="AV171" s="42"/>
      <c r="AW171" s="41"/>
      <c r="AX171" s="41"/>
      <c r="AY171" s="41"/>
      <c r="AZ171" s="41"/>
      <c r="BA171" s="41"/>
      <c r="BB171" s="41"/>
      <c r="BC171" s="41"/>
      <c r="BD171" s="41"/>
      <c r="BE171" s="143">
        <f t="shared" si="4"/>
        <v>72</v>
      </c>
    </row>
    <row r="172" spans="1:57">
      <c r="A172" s="39" t="s">
        <v>52</v>
      </c>
      <c r="B172" s="32"/>
      <c r="C172" s="38"/>
      <c r="D172" s="37"/>
      <c r="E172" s="27">
        <f t="shared" ref="E172:U172" si="5">SUM(E132:E171)</f>
        <v>36</v>
      </c>
      <c r="F172" s="27">
        <f t="shared" si="5"/>
        <v>36</v>
      </c>
      <c r="G172" s="27">
        <f t="shared" si="5"/>
        <v>36</v>
      </c>
      <c r="H172" s="27">
        <f t="shared" si="5"/>
        <v>36</v>
      </c>
      <c r="I172" s="27">
        <f t="shared" si="5"/>
        <v>36</v>
      </c>
      <c r="J172" s="27">
        <f t="shared" si="5"/>
        <v>36</v>
      </c>
      <c r="K172" s="27">
        <f t="shared" si="5"/>
        <v>36</v>
      </c>
      <c r="L172" s="27">
        <f t="shared" si="5"/>
        <v>36</v>
      </c>
      <c r="M172" s="27">
        <f t="shared" si="5"/>
        <v>36</v>
      </c>
      <c r="N172" s="27">
        <f t="shared" si="5"/>
        <v>36</v>
      </c>
      <c r="O172" s="27">
        <f t="shared" si="5"/>
        <v>36</v>
      </c>
      <c r="P172" s="27">
        <f t="shared" si="5"/>
        <v>36</v>
      </c>
      <c r="Q172" s="27">
        <f t="shared" si="5"/>
        <v>36</v>
      </c>
      <c r="R172" s="27">
        <f t="shared" si="5"/>
        <v>36</v>
      </c>
      <c r="S172" s="27">
        <f t="shared" si="5"/>
        <v>36</v>
      </c>
      <c r="T172" s="27">
        <f t="shared" si="5"/>
        <v>36</v>
      </c>
      <c r="U172" s="30">
        <f t="shared" si="5"/>
        <v>36</v>
      </c>
      <c r="V172" s="127"/>
      <c r="W172" s="127"/>
      <c r="X172" s="259">
        <f t="shared" ref="X172:AQ172" si="6">SUM(X134:X171)</f>
        <v>36</v>
      </c>
      <c r="Y172" s="30">
        <f t="shared" si="6"/>
        <v>36</v>
      </c>
      <c r="Z172" s="30">
        <f t="shared" si="6"/>
        <v>0</v>
      </c>
      <c r="AA172" s="30">
        <f t="shared" si="6"/>
        <v>36</v>
      </c>
      <c r="AB172" s="30">
        <f t="shared" si="6"/>
        <v>36</v>
      </c>
      <c r="AC172" s="30">
        <f t="shared" si="6"/>
        <v>36</v>
      </c>
      <c r="AD172" s="30">
        <f t="shared" si="6"/>
        <v>36</v>
      </c>
      <c r="AE172" s="30">
        <f t="shared" si="6"/>
        <v>36</v>
      </c>
      <c r="AF172" s="30">
        <f t="shared" si="6"/>
        <v>36</v>
      </c>
      <c r="AG172" s="30">
        <f t="shared" si="6"/>
        <v>36</v>
      </c>
      <c r="AH172" s="30">
        <f t="shared" si="6"/>
        <v>36</v>
      </c>
      <c r="AI172" s="30">
        <f t="shared" si="6"/>
        <v>36</v>
      </c>
      <c r="AJ172" s="30">
        <f t="shared" si="6"/>
        <v>36</v>
      </c>
      <c r="AK172" s="30">
        <f t="shared" si="6"/>
        <v>36</v>
      </c>
      <c r="AL172" s="30">
        <f t="shared" si="6"/>
        <v>36</v>
      </c>
      <c r="AM172" s="30">
        <f t="shared" si="6"/>
        <v>36</v>
      </c>
      <c r="AN172" s="30">
        <f t="shared" si="6"/>
        <v>36</v>
      </c>
      <c r="AO172" s="30">
        <f t="shared" si="6"/>
        <v>36</v>
      </c>
      <c r="AP172" s="30">
        <f t="shared" si="6"/>
        <v>36</v>
      </c>
      <c r="AQ172" s="30">
        <f t="shared" si="6"/>
        <v>36</v>
      </c>
      <c r="AR172" s="30">
        <v>0</v>
      </c>
      <c r="AS172" s="30">
        <f>SUM(AS163:AS171)</f>
        <v>36</v>
      </c>
      <c r="AT172" s="30">
        <f>SUM(AT163:AT171)</f>
        <v>36</v>
      </c>
      <c r="AU172" s="30">
        <f>SUM(AU163:AU171)</f>
        <v>36</v>
      </c>
      <c r="AV172" s="29"/>
      <c r="AW172" s="28"/>
      <c r="AX172" s="28"/>
      <c r="AY172" s="28"/>
      <c r="AZ172" s="28"/>
      <c r="BA172" s="28"/>
      <c r="BB172" s="28"/>
      <c r="BC172" s="28"/>
      <c r="BD172" s="28"/>
      <c r="BE172" s="33">
        <f t="shared" si="4"/>
        <v>1404</v>
      </c>
    </row>
    <row r="173" spans="1:57">
      <c r="A173" s="318" t="s">
        <v>51</v>
      </c>
      <c r="B173" s="319"/>
      <c r="C173" s="319"/>
      <c r="D173" s="32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127"/>
      <c r="V173" s="127"/>
      <c r="W173" s="169"/>
      <c r="X173" s="30"/>
      <c r="Y173" s="30"/>
      <c r="Z173" s="30"/>
      <c r="AA173" s="30"/>
      <c r="AB173" s="127"/>
      <c r="AC173" s="127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29"/>
      <c r="AW173" s="28"/>
      <c r="AX173" s="28"/>
      <c r="AY173" s="28"/>
      <c r="AZ173" s="28"/>
      <c r="BA173" s="28"/>
      <c r="BB173" s="28"/>
      <c r="BC173" s="28"/>
      <c r="BD173" s="28"/>
      <c r="BE173" s="27"/>
    </row>
    <row r="174" spans="1:57">
      <c r="A174" s="318" t="s">
        <v>50</v>
      </c>
      <c r="B174" s="319"/>
      <c r="C174" s="319"/>
      <c r="D174" s="32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0"/>
      <c r="W174" s="31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29"/>
      <c r="AW174" s="28"/>
      <c r="AX174" s="28"/>
      <c r="AY174" s="28"/>
      <c r="AZ174" s="28"/>
      <c r="BA174" s="28"/>
      <c r="BB174" s="28"/>
      <c r="BC174" s="28"/>
      <c r="BD174" s="28"/>
      <c r="BE174" s="27">
        <f>SUM(E174:BD174)</f>
        <v>0</v>
      </c>
    </row>
    <row r="176" spans="1:57">
      <c r="AT176" s="74"/>
      <c r="AU176" s="74"/>
    </row>
    <row r="177" spans="1:57" ht="85.5">
      <c r="A177" s="369" t="s">
        <v>79</v>
      </c>
      <c r="B177" s="368" t="s">
        <v>0</v>
      </c>
      <c r="C177" s="369" t="s">
        <v>78</v>
      </c>
      <c r="D177" s="369" t="s">
        <v>77</v>
      </c>
      <c r="E177" s="357" t="s">
        <v>76</v>
      </c>
      <c r="F177" s="358"/>
      <c r="G177" s="358"/>
      <c r="H177" s="359"/>
      <c r="I177" s="73" t="s">
        <v>75</v>
      </c>
      <c r="J177" s="357" t="s">
        <v>74</v>
      </c>
      <c r="K177" s="358"/>
      <c r="L177" s="359"/>
      <c r="M177" s="72" t="s">
        <v>73</v>
      </c>
      <c r="N177" s="357" t="s">
        <v>72</v>
      </c>
      <c r="O177" s="358"/>
      <c r="P177" s="358"/>
      <c r="Q177" s="359"/>
      <c r="R177" s="357" t="s">
        <v>71</v>
      </c>
      <c r="S177" s="358"/>
      <c r="T177" s="358"/>
      <c r="U177" s="359"/>
      <c r="V177" s="72" t="s">
        <v>70</v>
      </c>
      <c r="W177" s="357" t="s">
        <v>69</v>
      </c>
      <c r="X177" s="358"/>
      <c r="Y177" s="358"/>
      <c r="Z177" s="359"/>
      <c r="AA177" s="357" t="s">
        <v>68</v>
      </c>
      <c r="AB177" s="358"/>
      <c r="AC177" s="358"/>
      <c r="AD177" s="359"/>
      <c r="AE177" s="357" t="s">
        <v>67</v>
      </c>
      <c r="AF177" s="358"/>
      <c r="AG177" s="358"/>
      <c r="AH177" s="359"/>
      <c r="AI177" s="72" t="s">
        <v>66</v>
      </c>
      <c r="AJ177" s="357" t="s">
        <v>65</v>
      </c>
      <c r="AK177" s="358"/>
      <c r="AL177" s="359"/>
      <c r="AM177" s="72" t="s">
        <v>64</v>
      </c>
      <c r="AN177" s="357" t="s">
        <v>63</v>
      </c>
      <c r="AO177" s="358"/>
      <c r="AP177" s="358"/>
      <c r="AQ177" s="359"/>
      <c r="AR177" s="357" t="s">
        <v>62</v>
      </c>
      <c r="AS177" s="358"/>
      <c r="AT177" s="360"/>
      <c r="AU177" s="361"/>
      <c r="AV177" s="72" t="s">
        <v>61</v>
      </c>
      <c r="AW177" s="357" t="s">
        <v>60</v>
      </c>
      <c r="AX177" s="358"/>
      <c r="AY177" s="359"/>
      <c r="AZ177" s="72" t="s">
        <v>59</v>
      </c>
      <c r="BA177" s="357" t="s">
        <v>58</v>
      </c>
      <c r="BB177" s="358"/>
      <c r="BC177" s="358"/>
      <c r="BD177" s="359"/>
      <c r="BE177" s="362" t="s">
        <v>57</v>
      </c>
    </row>
    <row r="178" spans="1:57">
      <c r="A178" s="369"/>
      <c r="B178" s="368"/>
      <c r="C178" s="369"/>
      <c r="D178" s="369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5"/>
      <c r="AT178" s="365"/>
      <c r="AU178" s="365"/>
      <c r="AV178" s="365"/>
      <c r="AW178" s="365"/>
      <c r="AX178" s="365"/>
      <c r="AY178" s="365"/>
      <c r="AZ178" s="365"/>
      <c r="BA178" s="365"/>
      <c r="BB178" s="365"/>
      <c r="BC178" s="365"/>
      <c r="BD178" s="365"/>
      <c r="BE178" s="363"/>
    </row>
    <row r="179" spans="1:57">
      <c r="A179" s="369"/>
      <c r="B179" s="368"/>
      <c r="C179" s="369"/>
      <c r="D179" s="369"/>
      <c r="E179" s="8">
        <v>36</v>
      </c>
      <c r="F179" s="8">
        <v>37</v>
      </c>
      <c r="G179" s="8">
        <v>38</v>
      </c>
      <c r="H179" s="8">
        <v>39</v>
      </c>
      <c r="I179" s="8">
        <v>40</v>
      </c>
      <c r="J179" s="8">
        <v>41</v>
      </c>
      <c r="K179" s="8">
        <v>42</v>
      </c>
      <c r="L179" s="8">
        <v>43</v>
      </c>
      <c r="M179" s="8">
        <v>44</v>
      </c>
      <c r="N179" s="8">
        <v>45</v>
      </c>
      <c r="O179" s="8">
        <v>46</v>
      </c>
      <c r="P179" s="8">
        <v>47</v>
      </c>
      <c r="Q179" s="8">
        <v>48</v>
      </c>
      <c r="R179" s="8">
        <v>49</v>
      </c>
      <c r="S179" s="8">
        <v>50</v>
      </c>
      <c r="T179" s="8">
        <v>51</v>
      </c>
      <c r="U179" s="8">
        <v>52</v>
      </c>
      <c r="V179" s="50">
        <v>1</v>
      </c>
      <c r="W179" s="22">
        <v>2</v>
      </c>
      <c r="X179" s="24">
        <v>3</v>
      </c>
      <c r="Y179" s="8">
        <v>4</v>
      </c>
      <c r="Z179" s="8">
        <v>5</v>
      </c>
      <c r="AA179" s="8">
        <v>6</v>
      </c>
      <c r="AB179" s="8">
        <v>7</v>
      </c>
      <c r="AC179" s="8">
        <v>8</v>
      </c>
      <c r="AD179" s="8">
        <v>9</v>
      </c>
      <c r="AE179" s="8">
        <v>10</v>
      </c>
      <c r="AF179" s="8">
        <v>11</v>
      </c>
      <c r="AG179" s="8">
        <v>12</v>
      </c>
      <c r="AH179" s="8">
        <v>13</v>
      </c>
      <c r="AI179" s="8">
        <v>14</v>
      </c>
      <c r="AJ179" s="8">
        <v>15</v>
      </c>
      <c r="AK179" s="8">
        <v>16</v>
      </c>
      <c r="AL179" s="8">
        <v>17</v>
      </c>
      <c r="AM179" s="8">
        <v>18</v>
      </c>
      <c r="AN179" s="8">
        <v>19</v>
      </c>
      <c r="AO179" s="8">
        <v>20</v>
      </c>
      <c r="AP179" s="8">
        <v>21</v>
      </c>
      <c r="AQ179" s="8">
        <v>22</v>
      </c>
      <c r="AR179" s="8">
        <v>23</v>
      </c>
      <c r="AS179" s="8">
        <v>24</v>
      </c>
      <c r="AT179" s="8">
        <v>25</v>
      </c>
      <c r="AU179" s="8">
        <v>26</v>
      </c>
      <c r="AV179" s="8">
        <v>27</v>
      </c>
      <c r="AW179" s="8">
        <v>28</v>
      </c>
      <c r="AX179" s="8">
        <v>29</v>
      </c>
      <c r="AY179" s="8">
        <v>30</v>
      </c>
      <c r="AZ179" s="8">
        <v>31</v>
      </c>
      <c r="BA179" s="8">
        <v>32</v>
      </c>
      <c r="BB179" s="8">
        <v>33</v>
      </c>
      <c r="BC179" s="8">
        <v>34</v>
      </c>
      <c r="BD179" s="8">
        <v>35</v>
      </c>
      <c r="BE179" s="363"/>
    </row>
    <row r="180" spans="1:57">
      <c r="A180" s="369"/>
      <c r="B180" s="368"/>
      <c r="C180" s="369"/>
      <c r="D180" s="369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365"/>
      <c r="AL180" s="365"/>
      <c r="AM180" s="365"/>
      <c r="AN180" s="365"/>
      <c r="AO180" s="365"/>
      <c r="AP180" s="365"/>
      <c r="AQ180" s="365"/>
      <c r="AR180" s="365"/>
      <c r="AS180" s="365"/>
      <c r="AT180" s="365"/>
      <c r="AU180" s="365"/>
      <c r="AV180" s="365"/>
      <c r="AW180" s="365"/>
      <c r="AX180" s="365"/>
      <c r="AY180" s="365"/>
      <c r="AZ180" s="365"/>
      <c r="BA180" s="365"/>
      <c r="BB180" s="365"/>
      <c r="BC180" s="365"/>
      <c r="BD180" s="365"/>
      <c r="BE180" s="363"/>
    </row>
    <row r="181" spans="1:57">
      <c r="A181" s="369"/>
      <c r="B181" s="368"/>
      <c r="C181" s="369"/>
      <c r="D181" s="369"/>
      <c r="E181" s="8">
        <v>1</v>
      </c>
      <c r="F181" s="8">
        <v>2</v>
      </c>
      <c r="G181" s="8">
        <v>3</v>
      </c>
      <c r="H181" s="8">
        <v>4</v>
      </c>
      <c r="I181" s="8">
        <v>5</v>
      </c>
      <c r="J181" s="8">
        <v>6</v>
      </c>
      <c r="K181" s="8">
        <v>7</v>
      </c>
      <c r="L181" s="240">
        <v>8</v>
      </c>
      <c r="M181" s="240">
        <v>9</v>
      </c>
      <c r="N181" s="240">
        <v>10</v>
      </c>
      <c r="O181" s="240">
        <v>11</v>
      </c>
      <c r="P181" s="240">
        <v>12</v>
      </c>
      <c r="Q181" s="240">
        <v>13</v>
      </c>
      <c r="R181" s="240">
        <v>14</v>
      </c>
      <c r="S181" s="240">
        <v>15</v>
      </c>
      <c r="T181" s="240">
        <v>16</v>
      </c>
      <c r="U181" s="240">
        <v>17</v>
      </c>
      <c r="V181" s="146">
        <v>18</v>
      </c>
      <c r="W181" s="70">
        <v>19</v>
      </c>
      <c r="X181" s="240">
        <v>20</v>
      </c>
      <c r="Y181" s="240">
        <v>21</v>
      </c>
      <c r="Z181" s="240">
        <v>22</v>
      </c>
      <c r="AA181" s="8">
        <v>23</v>
      </c>
      <c r="AB181" s="86">
        <v>24</v>
      </c>
      <c r="AC181" s="86">
        <v>25</v>
      </c>
      <c r="AD181" s="86">
        <v>26</v>
      </c>
      <c r="AE181" s="86">
        <v>27</v>
      </c>
      <c r="AF181" s="86">
        <v>28</v>
      </c>
      <c r="AG181" s="86">
        <v>29</v>
      </c>
      <c r="AH181" s="86">
        <v>30</v>
      </c>
      <c r="AI181" s="86">
        <v>31</v>
      </c>
      <c r="AJ181" s="86">
        <v>32</v>
      </c>
      <c r="AK181" s="49">
        <v>33</v>
      </c>
      <c r="AL181" s="154">
        <v>34</v>
      </c>
      <c r="AM181" s="154">
        <v>35</v>
      </c>
      <c r="AN181" s="154">
        <v>36</v>
      </c>
      <c r="AO181" s="154">
        <v>37</v>
      </c>
      <c r="AP181" s="152">
        <v>38</v>
      </c>
      <c r="AQ181" s="152">
        <v>39</v>
      </c>
      <c r="AR181" s="152">
        <v>40</v>
      </c>
      <c r="AS181" s="152">
        <v>41</v>
      </c>
      <c r="AT181" s="69">
        <v>42</v>
      </c>
      <c r="AU181" s="69">
        <v>43</v>
      </c>
      <c r="AV181" s="240">
        <v>44</v>
      </c>
      <c r="AW181" s="8">
        <v>45</v>
      </c>
      <c r="AX181" s="8">
        <v>46</v>
      </c>
      <c r="AY181" s="8">
        <v>47</v>
      </c>
      <c r="AZ181" s="8">
        <v>48</v>
      </c>
      <c r="BA181" s="8">
        <v>49</v>
      </c>
      <c r="BB181" s="8">
        <v>50</v>
      </c>
      <c r="BC181" s="8">
        <v>51</v>
      </c>
      <c r="BD181" s="8">
        <v>52</v>
      </c>
      <c r="BE181" s="364"/>
    </row>
    <row r="182" spans="1:57">
      <c r="A182" s="329" t="s">
        <v>337</v>
      </c>
      <c r="B182" s="332" t="s">
        <v>136</v>
      </c>
      <c r="C182" s="334" t="s">
        <v>134</v>
      </c>
      <c r="D182" s="68" t="s">
        <v>54</v>
      </c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3"/>
      <c r="W182" s="47"/>
      <c r="X182" s="58"/>
      <c r="Y182" s="58"/>
      <c r="Z182" s="58"/>
      <c r="AA182" s="58"/>
      <c r="AB182" s="93"/>
      <c r="AC182" s="93"/>
      <c r="AD182" s="93"/>
      <c r="AE182" s="93"/>
      <c r="AF182" s="93"/>
      <c r="AG182" s="93"/>
      <c r="AH182" s="93"/>
      <c r="AI182" s="93"/>
      <c r="AJ182" s="93"/>
      <c r="AK182" s="45"/>
      <c r="AL182" s="155"/>
      <c r="AM182" s="155"/>
      <c r="AN182" s="155"/>
      <c r="AO182" s="155"/>
      <c r="AP182" s="44"/>
      <c r="AQ182" s="44"/>
      <c r="AR182" s="44"/>
      <c r="AS182" s="44"/>
      <c r="AT182" s="43"/>
      <c r="AU182" s="43"/>
      <c r="AV182" s="42"/>
      <c r="AW182" s="41"/>
      <c r="AX182" s="41"/>
      <c r="AY182" s="41"/>
      <c r="AZ182" s="41"/>
      <c r="BA182" s="41"/>
      <c r="BB182" s="41"/>
      <c r="BC182" s="41"/>
      <c r="BD182" s="41"/>
      <c r="BE182" s="42"/>
    </row>
    <row r="183" spans="1:57">
      <c r="A183" s="330"/>
      <c r="B183" s="333"/>
      <c r="C183" s="335"/>
      <c r="D183" s="68" t="s">
        <v>53</v>
      </c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3"/>
      <c r="W183" s="47"/>
      <c r="X183" s="58"/>
      <c r="Y183" s="58"/>
      <c r="Z183" s="58"/>
      <c r="AA183" s="58"/>
      <c r="AB183" s="93"/>
      <c r="AC183" s="93"/>
      <c r="AD183" s="93"/>
      <c r="AE183" s="93"/>
      <c r="AF183" s="93"/>
      <c r="AG183" s="93"/>
      <c r="AH183" s="93"/>
      <c r="AI183" s="93"/>
      <c r="AJ183" s="93"/>
      <c r="AK183" s="45"/>
      <c r="AL183" s="155"/>
      <c r="AM183" s="155"/>
      <c r="AN183" s="155"/>
      <c r="AO183" s="155"/>
      <c r="AP183" s="44"/>
      <c r="AQ183" s="44"/>
      <c r="AR183" s="44"/>
      <c r="AS183" s="44"/>
      <c r="AT183" s="43"/>
      <c r="AU183" s="43"/>
      <c r="AV183" s="42"/>
      <c r="AW183" s="41"/>
      <c r="AX183" s="41"/>
      <c r="AY183" s="41"/>
      <c r="AZ183" s="41"/>
      <c r="BA183" s="41"/>
      <c r="BB183" s="41"/>
      <c r="BC183" s="41"/>
      <c r="BD183" s="41"/>
      <c r="BE183" s="42"/>
    </row>
    <row r="184" spans="1:57">
      <c r="A184" s="330"/>
      <c r="B184" s="346" t="s">
        <v>140</v>
      </c>
      <c r="C184" s="336" t="s">
        <v>4</v>
      </c>
      <c r="D184" s="51" t="s">
        <v>54</v>
      </c>
      <c r="E184" s="147">
        <v>3</v>
      </c>
      <c r="F184" s="147">
        <v>3</v>
      </c>
      <c r="G184" s="147">
        <v>3</v>
      </c>
      <c r="H184" s="147">
        <v>3</v>
      </c>
      <c r="I184" s="147">
        <v>3</v>
      </c>
      <c r="J184" s="147">
        <v>3</v>
      </c>
      <c r="K184" s="256">
        <v>2</v>
      </c>
      <c r="L184" s="147">
        <v>2</v>
      </c>
      <c r="M184" s="147">
        <v>2</v>
      </c>
      <c r="N184" s="147">
        <v>2</v>
      </c>
      <c r="O184" s="147">
        <v>2</v>
      </c>
      <c r="P184" s="147">
        <v>2</v>
      </c>
      <c r="Q184" s="147">
        <v>2</v>
      </c>
      <c r="R184" s="147">
        <v>2</v>
      </c>
      <c r="S184" s="147">
        <v>2</v>
      </c>
      <c r="T184" s="147">
        <v>2</v>
      </c>
      <c r="U184" s="147">
        <v>2</v>
      </c>
      <c r="V184" s="148"/>
      <c r="W184" s="56"/>
      <c r="X184" s="147"/>
      <c r="Y184" s="147"/>
      <c r="Z184" s="147"/>
      <c r="AA184" s="147"/>
      <c r="AB184" s="150"/>
      <c r="AC184" s="150"/>
      <c r="AD184" s="150"/>
      <c r="AE184" s="150"/>
      <c r="AF184" s="150"/>
      <c r="AG184" s="150"/>
      <c r="AH184" s="150"/>
      <c r="AI184" s="95"/>
      <c r="AJ184" s="95"/>
      <c r="AK184" s="64"/>
      <c r="AL184" s="156"/>
      <c r="AM184" s="156"/>
      <c r="AN184" s="156"/>
      <c r="AO184" s="156"/>
      <c r="AP184" s="153"/>
      <c r="AQ184" s="153"/>
      <c r="AR184" s="153"/>
      <c r="AS184" s="153"/>
      <c r="AT184" s="63"/>
      <c r="AU184" s="63"/>
      <c r="AV184" s="62"/>
      <c r="AW184" s="51"/>
      <c r="AX184" s="51"/>
      <c r="AY184" s="51"/>
      <c r="AZ184" s="51"/>
      <c r="BA184" s="51"/>
      <c r="BB184" s="51"/>
      <c r="BC184" s="51"/>
      <c r="BD184" s="51"/>
      <c r="BE184" s="143">
        <f>SUM(E184:BD184)</f>
        <v>40</v>
      </c>
    </row>
    <row r="185" spans="1:57">
      <c r="A185" s="330"/>
      <c r="B185" s="347"/>
      <c r="C185" s="337"/>
      <c r="D185" s="51" t="s">
        <v>53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6"/>
      <c r="W185" s="47"/>
      <c r="X185" s="62"/>
      <c r="Y185" s="62"/>
      <c r="Z185" s="62"/>
      <c r="AA185" s="62"/>
      <c r="AB185" s="95"/>
      <c r="AC185" s="95"/>
      <c r="AD185" s="95"/>
      <c r="AE185" s="95"/>
      <c r="AF185" s="95"/>
      <c r="AG185" s="95"/>
      <c r="AH185" s="95"/>
      <c r="AI185" s="95"/>
      <c r="AJ185" s="95"/>
      <c r="AK185" s="64"/>
      <c r="AL185" s="156"/>
      <c r="AM185" s="156"/>
      <c r="AN185" s="156"/>
      <c r="AO185" s="156"/>
      <c r="AP185" s="153"/>
      <c r="AQ185" s="153"/>
      <c r="AR185" s="153"/>
      <c r="AS185" s="153"/>
      <c r="AT185" s="63"/>
      <c r="AU185" s="63"/>
      <c r="AV185" s="62"/>
      <c r="AW185" s="51"/>
      <c r="AX185" s="51"/>
      <c r="AY185" s="51"/>
      <c r="AZ185" s="51"/>
      <c r="BA185" s="51"/>
      <c r="BB185" s="51"/>
      <c r="BC185" s="51"/>
      <c r="BD185" s="51"/>
      <c r="BE185" s="143"/>
    </row>
    <row r="186" spans="1:57">
      <c r="A186" s="330"/>
      <c r="B186" s="332" t="s">
        <v>8</v>
      </c>
      <c r="C186" s="340" t="s">
        <v>9</v>
      </c>
      <c r="D186" s="58" t="s">
        <v>54</v>
      </c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3"/>
      <c r="W186" s="47"/>
      <c r="X186" s="58"/>
      <c r="Y186" s="58"/>
      <c r="Z186" s="58"/>
      <c r="AA186" s="58"/>
      <c r="AB186" s="93"/>
      <c r="AC186" s="93"/>
      <c r="AD186" s="93"/>
      <c r="AE186" s="93"/>
      <c r="AF186" s="93"/>
      <c r="AG186" s="93"/>
      <c r="AH186" s="93"/>
      <c r="AI186" s="93"/>
      <c r="AJ186" s="93"/>
      <c r="AK186" s="45"/>
      <c r="AL186" s="155"/>
      <c r="AM186" s="155"/>
      <c r="AN186" s="155"/>
      <c r="AO186" s="155"/>
      <c r="AP186" s="44"/>
      <c r="AQ186" s="44"/>
      <c r="AR186" s="44"/>
      <c r="AS186" s="44"/>
      <c r="AT186" s="43"/>
      <c r="AU186" s="43"/>
      <c r="AV186" s="42"/>
      <c r="AW186" s="41"/>
      <c r="AX186" s="41"/>
      <c r="AY186" s="41"/>
      <c r="AZ186" s="41"/>
      <c r="BA186" s="41"/>
      <c r="BB186" s="41"/>
      <c r="BC186" s="41"/>
      <c r="BD186" s="41"/>
      <c r="BE186" s="143"/>
    </row>
    <row r="187" spans="1:57">
      <c r="A187" s="330"/>
      <c r="B187" s="333"/>
      <c r="C187" s="341"/>
      <c r="D187" s="58" t="s">
        <v>53</v>
      </c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3"/>
      <c r="W187" s="47"/>
      <c r="X187" s="58"/>
      <c r="Y187" s="58"/>
      <c r="Z187" s="58"/>
      <c r="AA187" s="58"/>
      <c r="AB187" s="93"/>
      <c r="AC187" s="93"/>
      <c r="AD187" s="93"/>
      <c r="AE187" s="93"/>
      <c r="AF187" s="93"/>
      <c r="AG187" s="93"/>
      <c r="AH187" s="93"/>
      <c r="AI187" s="93"/>
      <c r="AJ187" s="93"/>
      <c r="AK187" s="45"/>
      <c r="AL187" s="155"/>
      <c r="AM187" s="155"/>
      <c r="AN187" s="155"/>
      <c r="AO187" s="155"/>
      <c r="AP187" s="44"/>
      <c r="AQ187" s="44"/>
      <c r="AR187" s="44"/>
      <c r="AS187" s="44"/>
      <c r="AT187" s="43"/>
      <c r="AU187" s="43"/>
      <c r="AV187" s="42"/>
      <c r="AW187" s="41"/>
      <c r="AX187" s="41"/>
      <c r="AY187" s="41"/>
      <c r="AZ187" s="41"/>
      <c r="BA187" s="41"/>
      <c r="BB187" s="41"/>
      <c r="BC187" s="41"/>
      <c r="BD187" s="41"/>
      <c r="BE187" s="143"/>
    </row>
    <row r="188" spans="1:57" ht="19.5" customHeight="1">
      <c r="A188" s="330"/>
      <c r="B188" s="346" t="s">
        <v>43</v>
      </c>
      <c r="C188" s="344" t="s">
        <v>338</v>
      </c>
      <c r="D188" s="51" t="s">
        <v>54</v>
      </c>
      <c r="E188" s="143">
        <v>5</v>
      </c>
      <c r="F188" s="143">
        <v>5</v>
      </c>
      <c r="G188" s="143">
        <v>5</v>
      </c>
      <c r="H188" s="143">
        <v>5</v>
      </c>
      <c r="I188" s="143">
        <v>5</v>
      </c>
      <c r="J188" s="143">
        <v>5</v>
      </c>
      <c r="K188" s="143">
        <v>5</v>
      </c>
      <c r="L188" s="143">
        <v>5</v>
      </c>
      <c r="M188" s="143">
        <v>5</v>
      </c>
      <c r="N188" s="143">
        <v>5</v>
      </c>
      <c r="O188" s="143">
        <v>5</v>
      </c>
      <c r="P188" s="143">
        <v>5</v>
      </c>
      <c r="Q188" s="143">
        <v>5</v>
      </c>
      <c r="R188" s="143">
        <v>5</v>
      </c>
      <c r="S188" s="143">
        <v>5</v>
      </c>
      <c r="T188" s="143">
        <v>5</v>
      </c>
      <c r="U188" s="143">
        <v>5</v>
      </c>
      <c r="V188" s="48"/>
      <c r="W188" s="56"/>
      <c r="X188" s="143">
        <v>4</v>
      </c>
      <c r="Y188" s="143">
        <v>4</v>
      </c>
      <c r="Z188" s="143">
        <v>4</v>
      </c>
      <c r="AA188" s="143">
        <v>4</v>
      </c>
      <c r="AB188" s="185"/>
      <c r="AC188" s="185"/>
      <c r="AD188" s="185"/>
      <c r="AE188" s="185"/>
      <c r="AF188" s="185"/>
      <c r="AG188" s="185"/>
      <c r="AH188" s="93"/>
      <c r="AI188" s="93"/>
      <c r="AJ188" s="93"/>
      <c r="AK188" s="45"/>
      <c r="AL188" s="155"/>
      <c r="AM188" s="155"/>
      <c r="AN188" s="155"/>
      <c r="AO188" s="155"/>
      <c r="AP188" s="44"/>
      <c r="AQ188" s="44"/>
      <c r="AR188" s="44"/>
      <c r="AS188" s="44"/>
      <c r="AT188" s="43"/>
      <c r="AU188" s="43"/>
      <c r="AV188" s="42"/>
      <c r="AW188" s="41"/>
      <c r="AX188" s="41"/>
      <c r="AY188" s="41"/>
      <c r="AZ188" s="41"/>
      <c r="BA188" s="41"/>
      <c r="BB188" s="41"/>
      <c r="BC188" s="41"/>
      <c r="BD188" s="41"/>
      <c r="BE188" s="143">
        <f>SUM(E188:BD188)</f>
        <v>101</v>
      </c>
    </row>
    <row r="189" spans="1:57" ht="16.5" customHeight="1">
      <c r="A189" s="330"/>
      <c r="B189" s="347"/>
      <c r="C189" s="345"/>
      <c r="D189" s="51" t="s">
        <v>53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53"/>
      <c r="W189" s="47"/>
      <c r="X189" s="42"/>
      <c r="Y189" s="42"/>
      <c r="Z189" s="42"/>
      <c r="AA189" s="42"/>
      <c r="AB189" s="93"/>
      <c r="AC189" s="93"/>
      <c r="AD189" s="93"/>
      <c r="AE189" s="93"/>
      <c r="AF189" s="93"/>
      <c r="AG189" s="93"/>
      <c r="AH189" s="93"/>
      <c r="AI189" s="93"/>
      <c r="AJ189" s="93"/>
      <c r="AK189" s="45"/>
      <c r="AL189" s="155"/>
      <c r="AM189" s="155"/>
      <c r="AN189" s="155"/>
      <c r="AO189" s="155"/>
      <c r="AP189" s="44"/>
      <c r="AQ189" s="44"/>
      <c r="AR189" s="44"/>
      <c r="AS189" s="44"/>
      <c r="AT189" s="43"/>
      <c r="AU189" s="43"/>
      <c r="AV189" s="42"/>
      <c r="AW189" s="41"/>
      <c r="AX189" s="41"/>
      <c r="AY189" s="41"/>
      <c r="AZ189" s="41"/>
      <c r="BA189" s="41"/>
      <c r="BB189" s="41"/>
      <c r="BC189" s="41"/>
      <c r="BD189" s="41"/>
      <c r="BE189" s="143"/>
    </row>
    <row r="190" spans="1:57" ht="16.5" customHeight="1">
      <c r="A190" s="330"/>
      <c r="B190" s="346" t="s">
        <v>44</v>
      </c>
      <c r="C190" s="344" t="s">
        <v>339</v>
      </c>
      <c r="D190" s="51" t="s">
        <v>54</v>
      </c>
      <c r="E190" s="143">
        <v>4</v>
      </c>
      <c r="F190" s="143">
        <v>4</v>
      </c>
      <c r="G190" s="143">
        <v>4</v>
      </c>
      <c r="H190" s="143">
        <v>4</v>
      </c>
      <c r="I190" s="143">
        <v>4</v>
      </c>
      <c r="J190" s="143">
        <v>4</v>
      </c>
      <c r="K190" s="143">
        <v>4</v>
      </c>
      <c r="L190" s="143">
        <v>4</v>
      </c>
      <c r="M190" s="143">
        <v>4</v>
      </c>
      <c r="N190" s="143">
        <v>4</v>
      </c>
      <c r="O190" s="143">
        <v>4</v>
      </c>
      <c r="P190" s="143">
        <v>4</v>
      </c>
      <c r="Q190" s="143">
        <v>4</v>
      </c>
      <c r="R190" s="143">
        <v>4</v>
      </c>
      <c r="S190" s="143">
        <v>4</v>
      </c>
      <c r="T190" s="143">
        <v>4</v>
      </c>
      <c r="U190" s="143">
        <v>4</v>
      </c>
      <c r="V190" s="53"/>
      <c r="W190" s="47"/>
      <c r="X190" s="143">
        <v>3</v>
      </c>
      <c r="Y190" s="143">
        <v>3</v>
      </c>
      <c r="Z190" s="143">
        <v>3</v>
      </c>
      <c r="AA190" s="143">
        <v>3</v>
      </c>
      <c r="AB190" s="93"/>
      <c r="AC190" s="93"/>
      <c r="AD190" s="93"/>
      <c r="AE190" s="93"/>
      <c r="AF190" s="93"/>
      <c r="AG190" s="93"/>
      <c r="AH190" s="93"/>
      <c r="AI190" s="93"/>
      <c r="AJ190" s="93"/>
      <c r="AK190" s="45"/>
      <c r="AL190" s="155"/>
      <c r="AM190" s="155"/>
      <c r="AN190" s="155"/>
      <c r="AO190" s="155"/>
      <c r="AP190" s="44"/>
      <c r="AQ190" s="44"/>
      <c r="AR190" s="44"/>
      <c r="AS190" s="44"/>
      <c r="AT190" s="43"/>
      <c r="AU190" s="43"/>
      <c r="AV190" s="42"/>
      <c r="AW190" s="41"/>
      <c r="AX190" s="41"/>
      <c r="AY190" s="41"/>
      <c r="AZ190" s="41"/>
      <c r="BA190" s="41"/>
      <c r="BB190" s="41"/>
      <c r="BC190" s="41"/>
      <c r="BD190" s="41"/>
      <c r="BE190" s="143">
        <f>SUM(E190:BD190)</f>
        <v>80</v>
      </c>
    </row>
    <row r="191" spans="1:57" ht="12.75" customHeight="1">
      <c r="A191" s="330"/>
      <c r="B191" s="347"/>
      <c r="C191" s="350"/>
      <c r="D191" s="51" t="s">
        <v>53</v>
      </c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48"/>
      <c r="W191" s="56"/>
      <c r="X191" s="143"/>
      <c r="Y191" s="143"/>
      <c r="Z191" s="143"/>
      <c r="AA191" s="143"/>
      <c r="AB191" s="185"/>
      <c r="AC191" s="185"/>
      <c r="AD191" s="185"/>
      <c r="AE191" s="185"/>
      <c r="AF191" s="185"/>
      <c r="AG191" s="93"/>
      <c r="AH191" s="93"/>
      <c r="AI191" s="93"/>
      <c r="AJ191" s="93"/>
      <c r="AK191" s="45"/>
      <c r="AL191" s="155"/>
      <c r="AM191" s="155"/>
      <c r="AN191" s="155"/>
      <c r="AO191" s="155"/>
      <c r="AP191" s="44"/>
      <c r="AQ191" s="44"/>
      <c r="AR191" s="44"/>
      <c r="AS191" s="44"/>
      <c r="AT191" s="43"/>
      <c r="AU191" s="43"/>
      <c r="AV191" s="42"/>
      <c r="AW191" s="41"/>
      <c r="AX191" s="41"/>
      <c r="AY191" s="41"/>
      <c r="AZ191" s="41"/>
      <c r="BA191" s="41"/>
      <c r="BB191" s="41"/>
      <c r="BC191" s="41"/>
      <c r="BD191" s="41"/>
      <c r="BE191" s="143"/>
    </row>
    <row r="192" spans="1:57" ht="16.5" customHeight="1">
      <c r="A192" s="330"/>
      <c r="B192" s="346" t="s">
        <v>340</v>
      </c>
      <c r="C192" s="344" t="s">
        <v>341</v>
      </c>
      <c r="D192" s="51" t="s">
        <v>54</v>
      </c>
      <c r="E192" s="143">
        <v>2</v>
      </c>
      <c r="F192" s="143">
        <v>2</v>
      </c>
      <c r="G192" s="143">
        <v>2</v>
      </c>
      <c r="H192" s="143">
        <v>2</v>
      </c>
      <c r="I192" s="143">
        <v>2</v>
      </c>
      <c r="J192" s="143">
        <v>2</v>
      </c>
      <c r="K192" s="143">
        <v>2</v>
      </c>
      <c r="L192" s="143">
        <v>2</v>
      </c>
      <c r="M192" s="143">
        <v>2</v>
      </c>
      <c r="N192" s="143">
        <v>2</v>
      </c>
      <c r="O192" s="143">
        <v>2</v>
      </c>
      <c r="P192" s="143">
        <v>2</v>
      </c>
      <c r="Q192" s="143">
        <v>2</v>
      </c>
      <c r="R192" s="143">
        <v>2</v>
      </c>
      <c r="S192" s="143">
        <v>2</v>
      </c>
      <c r="T192" s="143">
        <v>2</v>
      </c>
      <c r="U192" s="143">
        <v>2</v>
      </c>
      <c r="V192" s="48"/>
      <c r="W192" s="56"/>
      <c r="X192" s="143">
        <v>2</v>
      </c>
      <c r="Y192" s="143">
        <v>2</v>
      </c>
      <c r="Z192" s="143">
        <v>2</v>
      </c>
      <c r="AA192" s="143">
        <v>2</v>
      </c>
      <c r="AB192" s="185"/>
      <c r="AC192" s="185"/>
      <c r="AD192" s="185"/>
      <c r="AE192" s="185"/>
      <c r="AF192" s="185"/>
      <c r="AG192" s="93"/>
      <c r="AH192" s="93"/>
      <c r="AI192" s="93"/>
      <c r="AJ192" s="93"/>
      <c r="AK192" s="45"/>
      <c r="AL192" s="155"/>
      <c r="AM192" s="155"/>
      <c r="AN192" s="155"/>
      <c r="AO192" s="155"/>
      <c r="AP192" s="44"/>
      <c r="AQ192" s="44"/>
      <c r="AR192" s="44"/>
      <c r="AS192" s="44"/>
      <c r="AT192" s="43"/>
      <c r="AU192" s="43"/>
      <c r="AV192" s="42"/>
      <c r="AW192" s="41"/>
      <c r="AX192" s="41"/>
      <c r="AY192" s="41"/>
      <c r="AZ192" s="41"/>
      <c r="BA192" s="41"/>
      <c r="BB192" s="41"/>
      <c r="BC192" s="41"/>
      <c r="BD192" s="41"/>
      <c r="BE192" s="143">
        <f>SUM(E192:BD192)</f>
        <v>42</v>
      </c>
    </row>
    <row r="193" spans="1:57" ht="17.25" customHeight="1">
      <c r="A193" s="330"/>
      <c r="B193" s="347"/>
      <c r="C193" s="350"/>
      <c r="D193" s="51" t="s">
        <v>53</v>
      </c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48"/>
      <c r="W193" s="56"/>
      <c r="X193" s="143"/>
      <c r="Y193" s="143"/>
      <c r="Z193" s="143"/>
      <c r="AA193" s="143"/>
      <c r="AB193" s="185"/>
      <c r="AC193" s="185"/>
      <c r="AD193" s="185"/>
      <c r="AE193" s="185"/>
      <c r="AF193" s="185"/>
      <c r="AG193" s="93"/>
      <c r="AH193" s="93"/>
      <c r="AI193" s="93"/>
      <c r="AJ193" s="93"/>
      <c r="AK193" s="45"/>
      <c r="AL193" s="155"/>
      <c r="AM193" s="155"/>
      <c r="AN193" s="155"/>
      <c r="AO193" s="155"/>
      <c r="AP193" s="44"/>
      <c r="AQ193" s="44"/>
      <c r="AR193" s="44"/>
      <c r="AS193" s="44"/>
      <c r="AT193" s="43"/>
      <c r="AU193" s="43"/>
      <c r="AV193" s="42"/>
      <c r="AW193" s="41"/>
      <c r="AX193" s="41"/>
      <c r="AY193" s="41"/>
      <c r="AZ193" s="41"/>
      <c r="BA193" s="41"/>
      <c r="BB193" s="41"/>
      <c r="BC193" s="41"/>
      <c r="BD193" s="41"/>
      <c r="BE193" s="143"/>
    </row>
    <row r="194" spans="1:57" ht="12.75" customHeight="1">
      <c r="A194" s="330"/>
      <c r="B194" s="346" t="s">
        <v>342</v>
      </c>
      <c r="C194" s="480" t="s">
        <v>273</v>
      </c>
      <c r="D194" s="51" t="s">
        <v>54</v>
      </c>
      <c r="E194" s="143">
        <v>2</v>
      </c>
      <c r="F194" s="143">
        <v>2</v>
      </c>
      <c r="G194" s="143">
        <v>2</v>
      </c>
      <c r="H194" s="143">
        <v>2</v>
      </c>
      <c r="I194" s="143">
        <v>2</v>
      </c>
      <c r="J194" s="143">
        <v>2</v>
      </c>
      <c r="K194" s="143">
        <v>2</v>
      </c>
      <c r="L194" s="143">
        <v>2</v>
      </c>
      <c r="M194" s="143">
        <v>2</v>
      </c>
      <c r="N194" s="143">
        <v>2</v>
      </c>
      <c r="O194" s="143">
        <v>2</v>
      </c>
      <c r="P194" s="143">
        <v>2</v>
      </c>
      <c r="Q194" s="143">
        <v>2</v>
      </c>
      <c r="R194" s="143">
        <v>2</v>
      </c>
      <c r="S194" s="143">
        <v>2</v>
      </c>
      <c r="T194" s="143">
        <v>2</v>
      </c>
      <c r="U194" s="143">
        <v>2</v>
      </c>
      <c r="V194" s="48"/>
      <c r="W194" s="56"/>
      <c r="X194" s="143">
        <v>3</v>
      </c>
      <c r="Y194" s="143">
        <v>3</v>
      </c>
      <c r="Z194" s="143">
        <v>3</v>
      </c>
      <c r="AA194" s="143">
        <v>3</v>
      </c>
      <c r="AB194" s="185"/>
      <c r="AC194" s="185"/>
      <c r="AD194" s="185"/>
      <c r="AE194" s="185"/>
      <c r="AF194" s="185"/>
      <c r="AG194" s="93"/>
      <c r="AH194" s="93"/>
      <c r="AI194" s="93"/>
      <c r="AJ194" s="93"/>
      <c r="AK194" s="45"/>
      <c r="AL194" s="155"/>
      <c r="AM194" s="155"/>
      <c r="AN194" s="155"/>
      <c r="AO194" s="155"/>
      <c r="AP194" s="44"/>
      <c r="AQ194" s="44"/>
      <c r="AR194" s="44"/>
      <c r="AS194" s="44"/>
      <c r="AT194" s="43"/>
      <c r="AU194" s="43"/>
      <c r="AV194" s="42"/>
      <c r="AW194" s="41"/>
      <c r="AX194" s="41"/>
      <c r="AY194" s="41"/>
      <c r="AZ194" s="41"/>
      <c r="BA194" s="41"/>
      <c r="BB194" s="41"/>
      <c r="BC194" s="41"/>
      <c r="BD194" s="41"/>
      <c r="BE194" s="254">
        <f>SUM(E194:BD194)</f>
        <v>46</v>
      </c>
    </row>
    <row r="195" spans="1:57" ht="12.75" customHeight="1">
      <c r="A195" s="330"/>
      <c r="B195" s="347"/>
      <c r="C195" s="481"/>
      <c r="D195" s="51" t="s">
        <v>53</v>
      </c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48"/>
      <c r="W195" s="56"/>
      <c r="X195" s="143"/>
      <c r="Y195" s="143"/>
      <c r="Z195" s="143"/>
      <c r="AA195" s="143"/>
      <c r="AB195" s="185"/>
      <c r="AC195" s="185"/>
      <c r="AD195" s="185"/>
      <c r="AE195" s="185"/>
      <c r="AF195" s="185"/>
      <c r="AG195" s="93"/>
      <c r="AH195" s="93"/>
      <c r="AI195" s="93"/>
      <c r="AJ195" s="93"/>
      <c r="AK195" s="45"/>
      <c r="AL195" s="155"/>
      <c r="AM195" s="155"/>
      <c r="AN195" s="155"/>
      <c r="AO195" s="155"/>
      <c r="AP195" s="44"/>
      <c r="AQ195" s="44"/>
      <c r="AR195" s="44"/>
      <c r="AS195" s="44"/>
      <c r="AT195" s="43"/>
      <c r="AU195" s="43"/>
      <c r="AV195" s="42"/>
      <c r="AW195" s="41"/>
      <c r="AX195" s="41"/>
      <c r="AY195" s="41"/>
      <c r="AZ195" s="41"/>
      <c r="BA195" s="41"/>
      <c r="BB195" s="41"/>
      <c r="BC195" s="41"/>
      <c r="BD195" s="41"/>
      <c r="BE195" s="254"/>
    </row>
    <row r="196" spans="1:57" ht="15.75" customHeight="1">
      <c r="A196" s="330"/>
      <c r="B196" s="346" t="s">
        <v>343</v>
      </c>
      <c r="C196" s="480" t="s">
        <v>274</v>
      </c>
      <c r="D196" s="51" t="s">
        <v>54</v>
      </c>
      <c r="E196" s="143">
        <v>5</v>
      </c>
      <c r="F196" s="143">
        <v>5</v>
      </c>
      <c r="G196" s="143">
        <v>5</v>
      </c>
      <c r="H196" s="143">
        <v>5</v>
      </c>
      <c r="I196" s="143">
        <v>5</v>
      </c>
      <c r="J196" s="143">
        <v>5</v>
      </c>
      <c r="K196" s="143">
        <v>5</v>
      </c>
      <c r="L196" s="143">
        <v>5</v>
      </c>
      <c r="M196" s="143">
        <v>5</v>
      </c>
      <c r="N196" s="143">
        <v>5</v>
      </c>
      <c r="O196" s="143">
        <v>5</v>
      </c>
      <c r="P196" s="143">
        <v>5</v>
      </c>
      <c r="Q196" s="143">
        <v>5</v>
      </c>
      <c r="R196" s="143">
        <v>5</v>
      </c>
      <c r="S196" s="143">
        <v>5</v>
      </c>
      <c r="T196" s="143">
        <v>5</v>
      </c>
      <c r="U196" s="143">
        <v>5</v>
      </c>
      <c r="V196" s="48"/>
      <c r="W196" s="56"/>
      <c r="X196" s="143">
        <v>9</v>
      </c>
      <c r="Y196" s="143">
        <v>9</v>
      </c>
      <c r="Z196" s="143">
        <v>9</v>
      </c>
      <c r="AA196" s="143">
        <v>9</v>
      </c>
      <c r="AB196" s="185"/>
      <c r="AC196" s="185"/>
      <c r="AD196" s="185"/>
      <c r="AE196" s="185"/>
      <c r="AF196" s="185"/>
      <c r="AG196" s="93"/>
      <c r="AH196" s="93"/>
      <c r="AI196" s="93"/>
      <c r="AJ196" s="93"/>
      <c r="AK196" s="45"/>
      <c r="AL196" s="155"/>
      <c r="AM196" s="155"/>
      <c r="AN196" s="155"/>
      <c r="AO196" s="155"/>
      <c r="AP196" s="44"/>
      <c r="AQ196" s="44"/>
      <c r="AR196" s="44"/>
      <c r="AS196" s="44"/>
      <c r="AT196" s="43"/>
      <c r="AU196" s="43"/>
      <c r="AV196" s="42"/>
      <c r="AW196" s="41"/>
      <c r="AX196" s="41"/>
      <c r="AY196" s="41"/>
      <c r="AZ196" s="41"/>
      <c r="BA196" s="41"/>
      <c r="BB196" s="41"/>
      <c r="BC196" s="41"/>
      <c r="BD196" s="41"/>
      <c r="BE196" s="254">
        <f>SUM(E196:BD196)</f>
        <v>121</v>
      </c>
    </row>
    <row r="197" spans="1:57" ht="18.75" customHeight="1">
      <c r="A197" s="330"/>
      <c r="B197" s="347"/>
      <c r="C197" s="481"/>
      <c r="D197" s="51" t="s">
        <v>53</v>
      </c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48"/>
      <c r="W197" s="56"/>
      <c r="X197" s="143"/>
      <c r="Y197" s="143"/>
      <c r="Z197" s="143"/>
      <c r="AA197" s="143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63"/>
      <c r="AL197" s="162"/>
      <c r="AM197" s="162"/>
      <c r="AN197" s="162"/>
      <c r="AO197" s="162"/>
      <c r="AP197" s="164"/>
      <c r="AQ197" s="164"/>
      <c r="AR197" s="164"/>
      <c r="AS197" s="164"/>
      <c r="AT197" s="165"/>
      <c r="AU197" s="165"/>
      <c r="AV197" s="143"/>
      <c r="AW197" s="52"/>
      <c r="AX197" s="52"/>
      <c r="AY197" s="52"/>
      <c r="AZ197" s="52"/>
      <c r="BA197" s="52"/>
      <c r="BB197" s="52"/>
      <c r="BC197" s="52"/>
      <c r="BD197" s="52"/>
      <c r="BE197" s="254"/>
    </row>
    <row r="198" spans="1:57" ht="17.25" customHeight="1">
      <c r="A198" s="330"/>
      <c r="B198" s="346" t="s">
        <v>344</v>
      </c>
      <c r="C198" s="498" t="s">
        <v>275</v>
      </c>
      <c r="D198" s="51" t="s">
        <v>54</v>
      </c>
      <c r="E198" s="143">
        <v>1</v>
      </c>
      <c r="F198" s="143">
        <v>1</v>
      </c>
      <c r="G198" s="143">
        <v>1</v>
      </c>
      <c r="H198" s="143">
        <v>1</v>
      </c>
      <c r="I198" s="143">
        <v>1</v>
      </c>
      <c r="J198" s="143">
        <v>1</v>
      </c>
      <c r="K198" s="143">
        <v>1</v>
      </c>
      <c r="L198" s="143">
        <v>1</v>
      </c>
      <c r="M198" s="143">
        <v>1</v>
      </c>
      <c r="N198" s="143">
        <v>1</v>
      </c>
      <c r="O198" s="143">
        <v>1</v>
      </c>
      <c r="P198" s="143">
        <v>1</v>
      </c>
      <c r="Q198" s="143">
        <v>1</v>
      </c>
      <c r="R198" s="143">
        <v>1</v>
      </c>
      <c r="S198" s="143">
        <v>1</v>
      </c>
      <c r="T198" s="143">
        <v>1</v>
      </c>
      <c r="U198" s="143">
        <v>1</v>
      </c>
      <c r="V198" s="53"/>
      <c r="W198" s="47"/>
      <c r="X198" s="143">
        <v>5</v>
      </c>
      <c r="Y198" s="143">
        <v>5</v>
      </c>
      <c r="Z198" s="143">
        <v>5</v>
      </c>
      <c r="AA198" s="143">
        <v>5</v>
      </c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63"/>
      <c r="AL198" s="162"/>
      <c r="AM198" s="162"/>
      <c r="AN198" s="162"/>
      <c r="AO198" s="162"/>
      <c r="AP198" s="164"/>
      <c r="AQ198" s="164"/>
      <c r="AR198" s="164"/>
      <c r="AS198" s="164"/>
      <c r="AT198" s="165"/>
      <c r="AU198" s="165"/>
      <c r="AV198" s="143"/>
      <c r="AW198" s="52"/>
      <c r="AX198" s="52"/>
      <c r="AY198" s="52"/>
      <c r="AZ198" s="52"/>
      <c r="BA198" s="52"/>
      <c r="BB198" s="52"/>
      <c r="BC198" s="52"/>
      <c r="BD198" s="52"/>
      <c r="BE198" s="254">
        <f>SUM(E198:BD198)</f>
        <v>37</v>
      </c>
    </row>
    <row r="199" spans="1:57" ht="15.75" customHeight="1">
      <c r="A199" s="330"/>
      <c r="B199" s="347"/>
      <c r="C199" s="356"/>
      <c r="D199" s="51" t="s">
        <v>53</v>
      </c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53"/>
      <c r="W199" s="47"/>
      <c r="X199" s="42"/>
      <c r="Y199" s="42"/>
      <c r="Z199" s="42"/>
      <c r="AA199" s="42"/>
      <c r="AB199" s="93"/>
      <c r="AC199" s="93"/>
      <c r="AD199" s="93"/>
      <c r="AE199" s="93"/>
      <c r="AF199" s="93"/>
      <c r="AG199" s="93"/>
      <c r="AH199" s="93"/>
      <c r="AI199" s="93"/>
      <c r="AJ199" s="93"/>
      <c r="AK199" s="45"/>
      <c r="AL199" s="155"/>
      <c r="AM199" s="155"/>
      <c r="AN199" s="155"/>
      <c r="AO199" s="155"/>
      <c r="AP199" s="44"/>
      <c r="AQ199" s="44"/>
      <c r="AR199" s="44"/>
      <c r="AS199" s="44"/>
      <c r="AT199" s="43"/>
      <c r="AU199" s="43"/>
      <c r="AV199" s="42"/>
      <c r="AW199" s="41"/>
      <c r="AX199" s="41"/>
      <c r="AY199" s="41"/>
      <c r="AZ199" s="41"/>
      <c r="BA199" s="41"/>
      <c r="BB199" s="41"/>
      <c r="BC199" s="41"/>
      <c r="BD199" s="41"/>
      <c r="BE199" s="254"/>
    </row>
    <row r="200" spans="1:57">
      <c r="A200" s="330"/>
      <c r="B200" s="346" t="s">
        <v>345</v>
      </c>
      <c r="C200" s="499" t="s">
        <v>276</v>
      </c>
      <c r="D200" s="51" t="s">
        <v>54</v>
      </c>
      <c r="E200" s="143">
        <v>3</v>
      </c>
      <c r="F200" s="143">
        <v>3</v>
      </c>
      <c r="G200" s="143">
        <v>3</v>
      </c>
      <c r="H200" s="143">
        <v>3</v>
      </c>
      <c r="I200" s="143">
        <v>3</v>
      </c>
      <c r="J200" s="143">
        <v>3</v>
      </c>
      <c r="K200" s="143">
        <v>3</v>
      </c>
      <c r="L200" s="143">
        <v>3</v>
      </c>
      <c r="M200" s="143">
        <v>3</v>
      </c>
      <c r="N200" s="143">
        <v>3</v>
      </c>
      <c r="O200" s="143">
        <v>3</v>
      </c>
      <c r="P200" s="143">
        <v>3</v>
      </c>
      <c r="Q200" s="143">
        <v>3</v>
      </c>
      <c r="R200" s="143">
        <v>3</v>
      </c>
      <c r="S200" s="143">
        <v>3</v>
      </c>
      <c r="T200" s="143">
        <v>3</v>
      </c>
      <c r="U200" s="143">
        <v>3</v>
      </c>
      <c r="V200" s="48"/>
      <c r="W200" s="56"/>
      <c r="X200" s="143"/>
      <c r="Y200" s="143"/>
      <c r="Z200" s="143"/>
      <c r="AA200" s="143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63"/>
      <c r="AL200" s="162"/>
      <c r="AM200" s="162"/>
      <c r="AN200" s="162"/>
      <c r="AO200" s="162"/>
      <c r="AP200" s="164"/>
      <c r="AQ200" s="164"/>
      <c r="AR200" s="164"/>
      <c r="AS200" s="164"/>
      <c r="AT200" s="165"/>
      <c r="AU200" s="165"/>
      <c r="AV200" s="143"/>
      <c r="AW200" s="52"/>
      <c r="AX200" s="52"/>
      <c r="AY200" s="52"/>
      <c r="AZ200" s="52"/>
      <c r="BA200" s="52"/>
      <c r="BB200" s="52"/>
      <c r="BC200" s="52"/>
      <c r="BD200" s="52"/>
      <c r="BE200" s="254">
        <f>SUM(E200:BD200)</f>
        <v>51</v>
      </c>
    </row>
    <row r="201" spans="1:57">
      <c r="A201" s="330"/>
      <c r="B201" s="347"/>
      <c r="C201" s="500"/>
      <c r="D201" s="51" t="s">
        <v>53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53"/>
      <c r="W201" s="47"/>
      <c r="X201" s="42"/>
      <c r="Y201" s="42"/>
      <c r="Z201" s="42"/>
      <c r="AA201" s="42"/>
      <c r="AB201" s="93"/>
      <c r="AC201" s="93"/>
      <c r="AD201" s="93"/>
      <c r="AE201" s="93"/>
      <c r="AF201" s="93"/>
      <c r="AG201" s="93"/>
      <c r="AH201" s="93"/>
      <c r="AI201" s="93"/>
      <c r="AJ201" s="93"/>
      <c r="AK201" s="45"/>
      <c r="AL201" s="155"/>
      <c r="AM201" s="155"/>
      <c r="AN201" s="155"/>
      <c r="AO201" s="155"/>
      <c r="AP201" s="44"/>
      <c r="AQ201" s="44"/>
      <c r="AR201" s="44"/>
      <c r="AS201" s="44"/>
      <c r="AT201" s="43"/>
      <c r="AU201" s="43"/>
      <c r="AV201" s="42"/>
      <c r="AW201" s="41"/>
      <c r="AX201" s="41"/>
      <c r="AY201" s="41"/>
      <c r="AZ201" s="41"/>
      <c r="BA201" s="41"/>
      <c r="BB201" s="41"/>
      <c r="BC201" s="41"/>
      <c r="BD201" s="41"/>
      <c r="BE201" s="143"/>
    </row>
    <row r="202" spans="1:57">
      <c r="A202" s="330"/>
      <c r="B202" s="332" t="s">
        <v>6</v>
      </c>
      <c r="C202" s="340" t="s">
        <v>7</v>
      </c>
      <c r="D202" s="58" t="s">
        <v>54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3"/>
      <c r="W202" s="53"/>
      <c r="X202" s="58"/>
      <c r="Y202" s="58"/>
      <c r="Z202" s="58"/>
      <c r="AA202" s="58"/>
      <c r="AB202" s="93"/>
      <c r="AC202" s="93"/>
      <c r="AD202" s="93"/>
      <c r="AE202" s="93"/>
      <c r="AF202" s="93"/>
      <c r="AG202" s="93"/>
      <c r="AH202" s="93"/>
      <c r="AI202" s="93"/>
      <c r="AJ202" s="93"/>
      <c r="AK202" s="45"/>
      <c r="AL202" s="155"/>
      <c r="AM202" s="155"/>
      <c r="AN202" s="155"/>
      <c r="AO202" s="155"/>
      <c r="AP202" s="44"/>
      <c r="AQ202" s="44"/>
      <c r="AR202" s="44"/>
      <c r="AS202" s="44"/>
      <c r="AT202" s="43"/>
      <c r="AU202" s="43"/>
      <c r="AV202" s="42"/>
      <c r="AW202" s="41"/>
      <c r="AX202" s="41"/>
      <c r="AY202" s="41"/>
      <c r="AZ202" s="41"/>
      <c r="BA202" s="41"/>
      <c r="BB202" s="41"/>
      <c r="BC202" s="41"/>
      <c r="BD202" s="41"/>
      <c r="BE202" s="42"/>
    </row>
    <row r="203" spans="1:57">
      <c r="A203" s="330"/>
      <c r="B203" s="333"/>
      <c r="C203" s="341"/>
      <c r="D203" s="58" t="s">
        <v>53</v>
      </c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3"/>
      <c r="W203" s="47"/>
      <c r="X203" s="58"/>
      <c r="Y203" s="58"/>
      <c r="Z203" s="58"/>
      <c r="AA203" s="58"/>
      <c r="AB203" s="93"/>
      <c r="AC203" s="93"/>
      <c r="AD203" s="93"/>
      <c r="AE203" s="93"/>
      <c r="AF203" s="93"/>
      <c r="AG203" s="93"/>
      <c r="AH203" s="93"/>
      <c r="AI203" s="93"/>
      <c r="AJ203" s="93"/>
      <c r="AK203" s="45"/>
      <c r="AL203" s="155"/>
      <c r="AM203" s="155"/>
      <c r="AN203" s="155"/>
      <c r="AO203" s="155"/>
      <c r="AP203" s="44"/>
      <c r="AQ203" s="44"/>
      <c r="AR203" s="44"/>
      <c r="AS203" s="44"/>
      <c r="AT203" s="43"/>
      <c r="AU203" s="43"/>
      <c r="AV203" s="42"/>
      <c r="AW203" s="41"/>
      <c r="AX203" s="41"/>
      <c r="AY203" s="41"/>
      <c r="AZ203" s="41"/>
      <c r="BA203" s="41"/>
      <c r="BB203" s="41"/>
      <c r="BC203" s="41"/>
      <c r="BD203" s="41"/>
      <c r="BE203" s="42"/>
    </row>
    <row r="204" spans="1:57">
      <c r="A204" s="331"/>
      <c r="B204" s="321" t="s">
        <v>165</v>
      </c>
      <c r="C204" s="323" t="s">
        <v>263</v>
      </c>
      <c r="D204" s="54" t="s">
        <v>54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3"/>
      <c r="W204" s="47"/>
      <c r="X204" s="54"/>
      <c r="Y204" s="54"/>
      <c r="Z204" s="54"/>
      <c r="AA204" s="54"/>
      <c r="AB204" s="93"/>
      <c r="AC204" s="93"/>
      <c r="AD204" s="93"/>
      <c r="AE204" s="93"/>
      <c r="AF204" s="93"/>
      <c r="AG204" s="93"/>
      <c r="AH204" s="93"/>
      <c r="AI204" s="93"/>
      <c r="AJ204" s="93"/>
      <c r="AK204" s="45"/>
      <c r="AL204" s="155"/>
      <c r="AM204" s="155"/>
      <c r="AN204" s="155"/>
      <c r="AO204" s="155"/>
      <c r="AP204" s="44"/>
      <c r="AQ204" s="44"/>
      <c r="AR204" s="44"/>
      <c r="AS204" s="44"/>
      <c r="AT204" s="43"/>
      <c r="AU204" s="43"/>
      <c r="AV204" s="42"/>
      <c r="AW204" s="41"/>
      <c r="AX204" s="41"/>
      <c r="AY204" s="41"/>
      <c r="AZ204" s="41"/>
      <c r="BA204" s="41"/>
      <c r="BB204" s="41"/>
      <c r="BC204" s="41"/>
      <c r="BD204" s="41"/>
      <c r="BE204" s="143"/>
    </row>
    <row r="205" spans="1:57" ht="32.25" customHeight="1">
      <c r="A205" s="331"/>
      <c r="B205" s="322"/>
      <c r="C205" s="324"/>
      <c r="D205" s="54" t="s">
        <v>53</v>
      </c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3"/>
      <c r="W205" s="47"/>
      <c r="X205" s="57"/>
      <c r="Y205" s="54"/>
      <c r="Z205" s="57"/>
      <c r="AA205" s="57"/>
      <c r="AB205" s="185"/>
      <c r="AC205" s="185"/>
      <c r="AD205" s="185"/>
      <c r="AE205" s="93"/>
      <c r="AF205" s="93"/>
      <c r="AG205" s="93"/>
      <c r="AH205" s="93"/>
      <c r="AI205" s="93"/>
      <c r="AJ205" s="93"/>
      <c r="AK205" s="45"/>
      <c r="AL205" s="155"/>
      <c r="AM205" s="155"/>
      <c r="AN205" s="155"/>
      <c r="AO205" s="155"/>
      <c r="AP205" s="44"/>
      <c r="AQ205" s="44"/>
      <c r="AR205" s="44"/>
      <c r="AS205" s="44"/>
      <c r="AT205" s="43"/>
      <c r="AU205" s="43"/>
      <c r="AV205" s="42"/>
      <c r="AW205" s="41"/>
      <c r="AX205" s="41"/>
      <c r="AY205" s="41"/>
      <c r="AZ205" s="41"/>
      <c r="BA205" s="41"/>
      <c r="BB205" s="41"/>
      <c r="BC205" s="41"/>
      <c r="BD205" s="41"/>
      <c r="BE205" s="143"/>
    </row>
    <row r="206" spans="1:57" ht="27" customHeight="1">
      <c r="A206" s="331"/>
      <c r="B206" s="325" t="s">
        <v>178</v>
      </c>
      <c r="C206" s="327" t="s">
        <v>346</v>
      </c>
      <c r="D206" s="51" t="s">
        <v>54</v>
      </c>
      <c r="E206" s="143">
        <v>8</v>
      </c>
      <c r="F206" s="143">
        <v>8</v>
      </c>
      <c r="G206" s="143">
        <v>8</v>
      </c>
      <c r="H206" s="143">
        <v>8</v>
      </c>
      <c r="I206" s="143">
        <v>8</v>
      </c>
      <c r="J206" s="143">
        <v>8</v>
      </c>
      <c r="K206" s="244">
        <v>10</v>
      </c>
      <c r="L206" s="143">
        <v>10</v>
      </c>
      <c r="M206" s="143">
        <v>10</v>
      </c>
      <c r="N206" s="143">
        <v>10</v>
      </c>
      <c r="O206" s="143">
        <v>10</v>
      </c>
      <c r="P206" s="143">
        <v>10</v>
      </c>
      <c r="Q206" s="143">
        <v>10</v>
      </c>
      <c r="R206" s="143">
        <v>10</v>
      </c>
      <c r="S206" s="143">
        <v>10</v>
      </c>
      <c r="T206" s="143">
        <v>10</v>
      </c>
      <c r="U206" s="143">
        <v>10</v>
      </c>
      <c r="V206" s="53"/>
      <c r="W206" s="47"/>
      <c r="X206" s="143">
        <v>8</v>
      </c>
      <c r="Y206" s="143">
        <v>8</v>
      </c>
      <c r="Z206" s="143">
        <v>8</v>
      </c>
      <c r="AA206" s="143">
        <v>8</v>
      </c>
      <c r="AB206" s="185"/>
      <c r="AC206" s="185"/>
      <c r="AD206" s="185"/>
      <c r="AE206" s="185"/>
      <c r="AF206" s="185"/>
      <c r="AG206" s="93"/>
      <c r="AH206" s="93"/>
      <c r="AI206" s="93"/>
      <c r="AJ206" s="93"/>
      <c r="AK206" s="45"/>
      <c r="AL206" s="155"/>
      <c r="AM206" s="155"/>
      <c r="AN206" s="155"/>
      <c r="AO206" s="155"/>
      <c r="AP206" s="44"/>
      <c r="AQ206" s="44"/>
      <c r="AR206" s="44"/>
      <c r="AS206" s="44"/>
      <c r="AT206" s="43"/>
      <c r="AU206" s="43"/>
      <c r="AV206" s="42"/>
      <c r="AW206" s="41"/>
      <c r="AX206" s="41"/>
      <c r="AY206" s="41"/>
      <c r="AZ206" s="41"/>
      <c r="BA206" s="41"/>
      <c r="BB206" s="41"/>
      <c r="BC206" s="41"/>
      <c r="BD206" s="41"/>
      <c r="BE206" s="143">
        <f>SUM(E206:BD206)</f>
        <v>190</v>
      </c>
    </row>
    <row r="207" spans="1:57" ht="27.75" customHeight="1">
      <c r="A207" s="331"/>
      <c r="B207" s="326"/>
      <c r="C207" s="328"/>
      <c r="D207" s="51" t="s">
        <v>53</v>
      </c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53"/>
      <c r="W207" s="47"/>
      <c r="X207" s="143"/>
      <c r="Y207" s="42"/>
      <c r="Z207" s="143"/>
      <c r="AA207" s="143"/>
      <c r="AB207" s="185"/>
      <c r="AC207" s="185"/>
      <c r="AD207" s="185"/>
      <c r="AE207" s="93"/>
      <c r="AF207" s="93"/>
      <c r="AG207" s="93"/>
      <c r="AH207" s="93"/>
      <c r="AI207" s="93"/>
      <c r="AJ207" s="93"/>
      <c r="AK207" s="45"/>
      <c r="AL207" s="155"/>
      <c r="AM207" s="155"/>
      <c r="AN207" s="155"/>
      <c r="AO207" s="155"/>
      <c r="AP207" s="44"/>
      <c r="AQ207" s="44"/>
      <c r="AR207" s="44"/>
      <c r="AS207" s="44"/>
      <c r="AT207" s="43"/>
      <c r="AU207" s="43"/>
      <c r="AV207" s="42"/>
      <c r="AW207" s="41"/>
      <c r="AX207" s="41"/>
      <c r="AY207" s="41"/>
      <c r="AZ207" s="41"/>
      <c r="BA207" s="41"/>
      <c r="BB207" s="41"/>
      <c r="BC207" s="41"/>
      <c r="BD207" s="41"/>
      <c r="BE207" s="143"/>
    </row>
    <row r="208" spans="1:57" ht="24" customHeight="1">
      <c r="A208" s="331"/>
      <c r="B208" s="342" t="s">
        <v>239</v>
      </c>
      <c r="C208" s="401" t="s">
        <v>347</v>
      </c>
      <c r="D208" s="51" t="s">
        <v>54</v>
      </c>
      <c r="E208" s="143">
        <v>3</v>
      </c>
      <c r="F208" s="143">
        <v>3</v>
      </c>
      <c r="G208" s="143">
        <v>3</v>
      </c>
      <c r="H208" s="143">
        <v>3</v>
      </c>
      <c r="I208" s="143">
        <v>3</v>
      </c>
      <c r="J208" s="143">
        <v>3</v>
      </c>
      <c r="K208" s="244">
        <v>2</v>
      </c>
      <c r="L208" s="143">
        <v>2</v>
      </c>
      <c r="M208" s="143">
        <v>2</v>
      </c>
      <c r="N208" s="143">
        <v>2</v>
      </c>
      <c r="O208" s="143">
        <v>2</v>
      </c>
      <c r="P208" s="143">
        <v>2</v>
      </c>
      <c r="Q208" s="143">
        <v>2</v>
      </c>
      <c r="R208" s="143">
        <v>2</v>
      </c>
      <c r="S208" s="143">
        <v>2</v>
      </c>
      <c r="T208" s="143">
        <v>2</v>
      </c>
      <c r="U208" s="143">
        <v>2</v>
      </c>
      <c r="V208" s="53"/>
      <c r="W208" s="47"/>
      <c r="X208" s="143">
        <v>2</v>
      </c>
      <c r="Y208" s="143">
        <v>2</v>
      </c>
      <c r="Z208" s="143">
        <v>2</v>
      </c>
      <c r="AA208" s="143">
        <v>2</v>
      </c>
      <c r="AB208" s="185"/>
      <c r="AC208" s="185"/>
      <c r="AD208" s="185"/>
      <c r="AE208" s="185"/>
      <c r="AF208" s="185"/>
      <c r="AG208" s="93"/>
      <c r="AH208" s="93"/>
      <c r="AI208" s="93"/>
      <c r="AJ208" s="93"/>
      <c r="AK208" s="45"/>
      <c r="AL208" s="155"/>
      <c r="AM208" s="155"/>
      <c r="AN208" s="155"/>
      <c r="AO208" s="155"/>
      <c r="AP208" s="44"/>
      <c r="AQ208" s="44"/>
      <c r="AR208" s="44"/>
      <c r="AS208" s="44"/>
      <c r="AT208" s="43"/>
      <c r="AU208" s="43"/>
      <c r="AV208" s="42"/>
      <c r="AW208" s="41"/>
      <c r="AX208" s="41"/>
      <c r="AY208" s="41"/>
      <c r="AZ208" s="41"/>
      <c r="BA208" s="41"/>
      <c r="BB208" s="41"/>
      <c r="BC208" s="41"/>
      <c r="BD208" s="41"/>
      <c r="BE208" s="143">
        <f>SUM(E208:BD208)</f>
        <v>48</v>
      </c>
    </row>
    <row r="209" spans="1:57" ht="24" customHeight="1">
      <c r="A209" s="331"/>
      <c r="B209" s="388"/>
      <c r="C209" s="485"/>
      <c r="D209" s="51" t="s">
        <v>53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53"/>
      <c r="W209" s="47"/>
      <c r="X209" s="143"/>
      <c r="Y209" s="42"/>
      <c r="Z209" s="143"/>
      <c r="AA209" s="143"/>
      <c r="AB209" s="185"/>
      <c r="AC209" s="185"/>
      <c r="AD209" s="185"/>
      <c r="AE209" s="93"/>
      <c r="AF209" s="93"/>
      <c r="AG209" s="93"/>
      <c r="AH209" s="93"/>
      <c r="AI209" s="93"/>
      <c r="AJ209" s="93"/>
      <c r="AK209" s="45"/>
      <c r="AL209" s="155"/>
      <c r="AM209" s="155"/>
      <c r="AN209" s="155"/>
      <c r="AO209" s="155"/>
      <c r="AP209" s="44"/>
      <c r="AQ209" s="44"/>
      <c r="AR209" s="44"/>
      <c r="AS209" s="44"/>
      <c r="AT209" s="43"/>
      <c r="AU209" s="43"/>
      <c r="AV209" s="42"/>
      <c r="AW209" s="41"/>
      <c r="AX209" s="41"/>
      <c r="AY209" s="41"/>
      <c r="AZ209" s="41"/>
      <c r="BA209" s="41"/>
      <c r="BB209" s="41"/>
      <c r="BC209" s="41"/>
      <c r="BD209" s="41"/>
      <c r="BE209" s="143"/>
    </row>
    <row r="210" spans="1:57" ht="18">
      <c r="A210" s="331"/>
      <c r="B210" s="168" t="s">
        <v>170</v>
      </c>
      <c r="C210" s="257" t="s">
        <v>317</v>
      </c>
      <c r="D210" s="51" t="s">
        <v>54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53"/>
      <c r="W210" s="47"/>
      <c r="X210" s="143"/>
      <c r="Y210" s="42"/>
      <c r="Z210" s="143"/>
      <c r="AA210" s="143"/>
      <c r="AB210" s="93">
        <v>36</v>
      </c>
      <c r="AC210" s="93">
        <v>36</v>
      </c>
      <c r="AD210" s="185"/>
      <c r="AE210" s="93"/>
      <c r="AF210" s="93"/>
      <c r="AG210" s="260"/>
      <c r="AH210" s="86"/>
      <c r="AI210" s="93"/>
      <c r="AJ210" s="93"/>
      <c r="AK210" s="45"/>
      <c r="AL210" s="155"/>
      <c r="AM210" s="155"/>
      <c r="AN210" s="155"/>
      <c r="AO210" s="155"/>
      <c r="AP210" s="44"/>
      <c r="AQ210" s="44"/>
      <c r="AR210" s="44"/>
      <c r="AS210" s="44"/>
      <c r="AT210" s="43"/>
      <c r="AU210" s="43"/>
      <c r="AV210" s="42"/>
      <c r="AW210" s="41"/>
      <c r="AX210" s="41"/>
      <c r="AY210" s="41"/>
      <c r="AZ210" s="41"/>
      <c r="BA210" s="41"/>
      <c r="BB210" s="41"/>
      <c r="BC210" s="41"/>
      <c r="BD210" s="41"/>
      <c r="BE210" s="143">
        <f>SUM(E210:BD210)</f>
        <v>72</v>
      </c>
    </row>
    <row r="211" spans="1:57" ht="18">
      <c r="A211" s="331"/>
      <c r="B211" s="168" t="s">
        <v>169</v>
      </c>
      <c r="C211" s="258" t="s">
        <v>336</v>
      </c>
      <c r="D211" s="51" t="s">
        <v>53</v>
      </c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48"/>
      <c r="W211" s="56"/>
      <c r="X211" s="143"/>
      <c r="Y211" s="42"/>
      <c r="Z211" s="143"/>
      <c r="AA211" s="143"/>
      <c r="AB211" s="185"/>
      <c r="AC211" s="185"/>
      <c r="AD211" s="93">
        <v>36</v>
      </c>
      <c r="AE211" s="93">
        <v>36</v>
      </c>
      <c r="AF211" s="93">
        <v>36</v>
      </c>
      <c r="AG211" s="93">
        <v>36</v>
      </c>
      <c r="AH211" s="93">
        <v>36</v>
      </c>
      <c r="AI211" s="93">
        <v>36</v>
      </c>
      <c r="AJ211" s="93">
        <v>36</v>
      </c>
      <c r="AK211" s="45"/>
      <c r="AL211" s="155"/>
      <c r="AM211" s="155"/>
      <c r="AN211" s="155"/>
      <c r="AO211" s="155"/>
      <c r="AP211" s="44"/>
      <c r="AQ211" s="44"/>
      <c r="AR211" s="44"/>
      <c r="AS211" s="44"/>
      <c r="AT211" s="43"/>
      <c r="AU211" s="43"/>
      <c r="AV211" s="42"/>
      <c r="AW211" s="41"/>
      <c r="AX211" s="41"/>
      <c r="AY211" s="41"/>
      <c r="AZ211" s="41"/>
      <c r="BA211" s="41"/>
      <c r="BB211" s="41"/>
      <c r="BC211" s="41"/>
      <c r="BD211" s="41"/>
      <c r="BE211" s="143">
        <f>SUM(AD211:BD211)</f>
        <v>252</v>
      </c>
    </row>
    <row r="212" spans="1:57" ht="25.5">
      <c r="A212" s="331"/>
      <c r="B212" s="168" t="s">
        <v>157</v>
      </c>
      <c r="C212" s="131" t="s">
        <v>158</v>
      </c>
      <c r="D212" s="261" t="s">
        <v>54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53"/>
      <c r="W212" s="47"/>
      <c r="X212" s="143"/>
      <c r="Y212" s="42"/>
      <c r="Z212" s="143"/>
      <c r="AA212" s="143"/>
      <c r="AB212" s="185"/>
      <c r="AC212" s="185"/>
      <c r="AD212" s="185"/>
      <c r="AE212" s="93"/>
      <c r="AF212" s="93"/>
      <c r="AG212" s="93"/>
      <c r="AH212" s="93"/>
      <c r="AI212" s="93"/>
      <c r="AJ212" s="93"/>
      <c r="AK212" s="45"/>
      <c r="AL212" s="155">
        <v>36</v>
      </c>
      <c r="AM212" s="155">
        <v>36</v>
      </c>
      <c r="AN212" s="155">
        <v>36</v>
      </c>
      <c r="AO212" s="155">
        <v>36</v>
      </c>
      <c r="AP212" s="44"/>
      <c r="AQ212" s="44"/>
      <c r="AR212" s="44"/>
      <c r="AS212" s="44"/>
      <c r="AT212" s="43"/>
      <c r="AU212" s="43"/>
      <c r="AV212" s="42"/>
      <c r="AW212" s="41"/>
      <c r="AX212" s="41"/>
      <c r="AY212" s="41"/>
      <c r="AZ212" s="41"/>
      <c r="BA212" s="41"/>
      <c r="BB212" s="41"/>
      <c r="BC212" s="41"/>
      <c r="BD212" s="41"/>
      <c r="BE212" s="143">
        <f>SUM(E212:BD212)</f>
        <v>144</v>
      </c>
    </row>
    <row r="213" spans="1:57">
      <c r="A213" s="330"/>
      <c r="B213" s="145" t="s">
        <v>159</v>
      </c>
      <c r="C213" s="168" t="s">
        <v>22</v>
      </c>
      <c r="D213" s="51" t="s">
        <v>54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53"/>
      <c r="W213" s="47"/>
      <c r="X213" s="42"/>
      <c r="Y213" s="42"/>
      <c r="Z213" s="42"/>
      <c r="AA213" s="42"/>
      <c r="AB213" s="93"/>
      <c r="AC213" s="93"/>
      <c r="AD213" s="93"/>
      <c r="AE213" s="86"/>
      <c r="AF213" s="86"/>
      <c r="AG213" s="86"/>
      <c r="AH213" s="86"/>
      <c r="AI213" s="93"/>
      <c r="AJ213" s="93"/>
      <c r="AK213" s="45"/>
      <c r="AL213" s="155"/>
      <c r="AM213" s="155"/>
      <c r="AN213" s="155"/>
      <c r="AO213" s="155"/>
      <c r="AP213" s="44">
        <v>36</v>
      </c>
      <c r="AQ213" s="44">
        <v>36</v>
      </c>
      <c r="AR213" s="44">
        <v>36</v>
      </c>
      <c r="AS213" s="44">
        <v>36</v>
      </c>
      <c r="AT213" s="44">
        <v>36</v>
      </c>
      <c r="AU213" s="44">
        <v>36</v>
      </c>
      <c r="AV213" s="42"/>
      <c r="AW213" s="41"/>
      <c r="AX213" s="41"/>
      <c r="AY213" s="41"/>
      <c r="AZ213" s="41"/>
      <c r="BA213" s="41"/>
      <c r="BB213" s="41"/>
      <c r="BC213" s="41"/>
      <c r="BD213" s="41"/>
      <c r="BE213" s="143">
        <f>SUM(E213:BD213)</f>
        <v>216</v>
      </c>
    </row>
    <row r="214" spans="1:57">
      <c r="A214" s="39" t="s">
        <v>52</v>
      </c>
      <c r="B214" s="32"/>
      <c r="C214" s="38"/>
      <c r="D214" s="37"/>
      <c r="E214" s="27">
        <f t="shared" ref="E214:U214" si="7">SUM(E184:E213)</f>
        <v>36</v>
      </c>
      <c r="F214" s="27">
        <f t="shared" si="7"/>
        <v>36</v>
      </c>
      <c r="G214" s="27">
        <f t="shared" si="7"/>
        <v>36</v>
      </c>
      <c r="H214" s="27">
        <f t="shared" si="7"/>
        <v>36</v>
      </c>
      <c r="I214" s="27">
        <f t="shared" si="7"/>
        <v>36</v>
      </c>
      <c r="J214" s="27">
        <f t="shared" si="7"/>
        <v>36</v>
      </c>
      <c r="K214" s="27">
        <f t="shared" si="7"/>
        <v>36</v>
      </c>
      <c r="L214" s="27">
        <f t="shared" si="7"/>
        <v>36</v>
      </c>
      <c r="M214" s="27">
        <f t="shared" si="7"/>
        <v>36</v>
      </c>
      <c r="N214" s="27">
        <f t="shared" si="7"/>
        <v>36</v>
      </c>
      <c r="O214" s="27">
        <f t="shared" si="7"/>
        <v>36</v>
      </c>
      <c r="P214" s="27">
        <f t="shared" si="7"/>
        <v>36</v>
      </c>
      <c r="Q214" s="27">
        <f t="shared" si="7"/>
        <v>36</v>
      </c>
      <c r="R214" s="27">
        <f t="shared" si="7"/>
        <v>36</v>
      </c>
      <c r="S214" s="27">
        <f t="shared" si="7"/>
        <v>36</v>
      </c>
      <c r="T214" s="262">
        <f t="shared" si="7"/>
        <v>36</v>
      </c>
      <c r="U214" s="262">
        <f t="shared" si="7"/>
        <v>36</v>
      </c>
      <c r="V214" s="30"/>
      <c r="W214" s="30"/>
      <c r="X214" s="263">
        <f t="shared" ref="X214:AN214" si="8">SUM(X184:X213)</f>
        <v>36</v>
      </c>
      <c r="Y214" s="262">
        <f t="shared" si="8"/>
        <v>36</v>
      </c>
      <c r="Z214" s="27">
        <f t="shared" si="8"/>
        <v>36</v>
      </c>
      <c r="AA214" s="27">
        <f t="shared" si="8"/>
        <v>36</v>
      </c>
      <c r="AB214" s="27">
        <f t="shared" si="8"/>
        <v>36</v>
      </c>
      <c r="AC214" s="27">
        <f t="shared" si="8"/>
        <v>36</v>
      </c>
      <c r="AD214" s="27">
        <f t="shared" si="8"/>
        <v>36</v>
      </c>
      <c r="AE214" s="27">
        <f t="shared" si="8"/>
        <v>36</v>
      </c>
      <c r="AF214" s="27">
        <f t="shared" si="8"/>
        <v>36</v>
      </c>
      <c r="AG214" s="262">
        <f t="shared" si="8"/>
        <v>36</v>
      </c>
      <c r="AH214" s="262">
        <f t="shared" si="8"/>
        <v>36</v>
      </c>
      <c r="AI214" s="262">
        <f t="shared" si="8"/>
        <v>36</v>
      </c>
      <c r="AJ214" s="262">
        <f t="shared" si="8"/>
        <v>36</v>
      </c>
      <c r="AK214" s="262">
        <f t="shared" si="8"/>
        <v>0</v>
      </c>
      <c r="AL214" s="262">
        <f t="shared" si="8"/>
        <v>36</v>
      </c>
      <c r="AM214" s="262">
        <f t="shared" si="8"/>
        <v>36</v>
      </c>
      <c r="AN214" s="262">
        <f t="shared" si="8"/>
        <v>36</v>
      </c>
      <c r="AO214" s="30">
        <v>36</v>
      </c>
      <c r="AP214" s="262">
        <f t="shared" ref="AP214:AU214" si="9">SUM(AP184:AP213)</f>
        <v>36</v>
      </c>
      <c r="AQ214" s="262">
        <f t="shared" si="9"/>
        <v>36</v>
      </c>
      <c r="AR214" s="262">
        <f t="shared" si="9"/>
        <v>36</v>
      </c>
      <c r="AS214" s="262">
        <f t="shared" si="9"/>
        <v>36</v>
      </c>
      <c r="AT214" s="262">
        <f t="shared" si="9"/>
        <v>36</v>
      </c>
      <c r="AU214" s="262">
        <f t="shared" si="9"/>
        <v>36</v>
      </c>
      <c r="AV214" s="29"/>
      <c r="AW214" s="28"/>
      <c r="AX214" s="28"/>
      <c r="AY214" s="28"/>
      <c r="AZ214" s="28"/>
      <c r="BA214" s="28"/>
      <c r="BB214" s="28"/>
      <c r="BC214" s="28"/>
      <c r="BD214" s="28"/>
      <c r="BE214" s="33">
        <f>SUM(E214:BD214)</f>
        <v>1440</v>
      </c>
    </row>
    <row r="215" spans="1:57">
      <c r="A215" s="318" t="s">
        <v>51</v>
      </c>
      <c r="B215" s="319"/>
      <c r="C215" s="319"/>
      <c r="D215" s="320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127"/>
      <c r="V215" s="127"/>
      <c r="W215" s="169"/>
      <c r="X215" s="30"/>
      <c r="Y215" s="30"/>
      <c r="Z215" s="30"/>
      <c r="AA215" s="30"/>
      <c r="AB215" s="127"/>
      <c r="AC215" s="127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29"/>
      <c r="AW215" s="28"/>
      <c r="AX215" s="28"/>
      <c r="AY215" s="28"/>
      <c r="AZ215" s="28"/>
      <c r="BA215" s="28"/>
      <c r="BB215" s="28"/>
      <c r="BC215" s="28"/>
      <c r="BD215" s="28"/>
      <c r="BE215" s="27"/>
    </row>
    <row r="216" spans="1:57">
      <c r="A216" s="318" t="s">
        <v>50</v>
      </c>
      <c r="B216" s="319"/>
      <c r="C216" s="319"/>
      <c r="D216" s="320"/>
      <c r="E216" s="27">
        <f>E214</f>
        <v>36</v>
      </c>
      <c r="F216" s="27">
        <f t="shared" ref="F216:U216" si="10">F214</f>
        <v>36</v>
      </c>
      <c r="G216" s="27">
        <f t="shared" si="10"/>
        <v>36</v>
      </c>
      <c r="H216" s="27">
        <f t="shared" si="10"/>
        <v>36</v>
      </c>
      <c r="I216" s="27">
        <f t="shared" si="10"/>
        <v>36</v>
      </c>
      <c r="J216" s="27">
        <f t="shared" si="10"/>
        <v>36</v>
      </c>
      <c r="K216" s="27">
        <f t="shared" si="10"/>
        <v>36</v>
      </c>
      <c r="L216" s="27">
        <f t="shared" si="10"/>
        <v>36</v>
      </c>
      <c r="M216" s="27">
        <f t="shared" si="10"/>
        <v>36</v>
      </c>
      <c r="N216" s="27">
        <f t="shared" si="10"/>
        <v>36</v>
      </c>
      <c r="O216" s="27">
        <f t="shared" si="10"/>
        <v>36</v>
      </c>
      <c r="P216" s="27">
        <f t="shared" si="10"/>
        <v>36</v>
      </c>
      <c r="Q216" s="27">
        <f t="shared" si="10"/>
        <v>36</v>
      </c>
      <c r="R216" s="27">
        <f t="shared" si="10"/>
        <v>36</v>
      </c>
      <c r="S216" s="27">
        <f t="shared" si="10"/>
        <v>36</v>
      </c>
      <c r="T216" s="27">
        <f t="shared" si="10"/>
        <v>36</v>
      </c>
      <c r="U216" s="27">
        <f t="shared" si="10"/>
        <v>36</v>
      </c>
      <c r="V216" s="30"/>
      <c r="W216" s="31"/>
      <c r="X216" s="30">
        <f>X214</f>
        <v>36</v>
      </c>
      <c r="Y216" s="30">
        <f t="shared" ref="Y216:AH216" si="11">Z214</f>
        <v>36</v>
      </c>
      <c r="Z216" s="30">
        <f t="shared" si="11"/>
        <v>36</v>
      </c>
      <c r="AA216" s="30">
        <f t="shared" si="11"/>
        <v>36</v>
      </c>
      <c r="AB216" s="30">
        <f t="shared" si="11"/>
        <v>36</v>
      </c>
      <c r="AC216" s="30">
        <f t="shared" si="11"/>
        <v>36</v>
      </c>
      <c r="AD216" s="30">
        <f t="shared" si="11"/>
        <v>36</v>
      </c>
      <c r="AE216" s="30">
        <f t="shared" si="11"/>
        <v>36</v>
      </c>
      <c r="AF216" s="30">
        <f t="shared" si="11"/>
        <v>36</v>
      </c>
      <c r="AG216" s="30">
        <f t="shared" si="11"/>
        <v>36</v>
      </c>
      <c r="AH216" s="30">
        <f t="shared" si="11"/>
        <v>36</v>
      </c>
      <c r="AI216" s="30">
        <f>AI214</f>
        <v>36</v>
      </c>
      <c r="AJ216" s="30">
        <f>AJ214</f>
        <v>36</v>
      </c>
      <c r="AK216" s="30">
        <f>AK212</f>
        <v>0</v>
      </c>
      <c r="AL216" s="30">
        <f>AL212</f>
        <v>36</v>
      </c>
      <c r="AM216" s="30">
        <f>AM212</f>
        <v>36</v>
      </c>
      <c r="AN216" s="30">
        <f>AN212</f>
        <v>36</v>
      </c>
      <c r="AO216" s="30"/>
      <c r="AP216" s="30">
        <f t="shared" ref="AP216:AU216" si="12">AP213</f>
        <v>36</v>
      </c>
      <c r="AQ216" s="30">
        <f t="shared" si="12"/>
        <v>36</v>
      </c>
      <c r="AR216" s="30">
        <f t="shared" si="12"/>
        <v>36</v>
      </c>
      <c r="AS216" s="30">
        <f t="shared" si="12"/>
        <v>36</v>
      </c>
      <c r="AT216" s="30">
        <f t="shared" si="12"/>
        <v>36</v>
      </c>
      <c r="AU216" s="30">
        <f t="shared" si="12"/>
        <v>36</v>
      </c>
      <c r="AV216" s="29"/>
      <c r="AW216" s="28"/>
      <c r="AX216" s="28"/>
      <c r="AY216" s="28"/>
      <c r="AZ216" s="28"/>
      <c r="BA216" s="28"/>
      <c r="BB216" s="28"/>
      <c r="BC216" s="28"/>
      <c r="BD216" s="28"/>
      <c r="BE216" s="27">
        <f>SUM(E216:BD216)</f>
        <v>1404</v>
      </c>
    </row>
  </sheetData>
  <mergeCells count="251">
    <mergeCell ref="B206:B207"/>
    <mergeCell ref="C206:C207"/>
    <mergeCell ref="B208:B209"/>
    <mergeCell ref="C208:C209"/>
    <mergeCell ref="A215:D215"/>
    <mergeCell ref="A216:D216"/>
    <mergeCell ref="B200:B201"/>
    <mergeCell ref="C200:C201"/>
    <mergeCell ref="B202:B203"/>
    <mergeCell ref="C202:C203"/>
    <mergeCell ref="B204:B205"/>
    <mergeCell ref="C204:C205"/>
    <mergeCell ref="B196:B197"/>
    <mergeCell ref="C196:C197"/>
    <mergeCell ref="B198:B199"/>
    <mergeCell ref="C198:C199"/>
    <mergeCell ref="B188:B189"/>
    <mergeCell ref="C188:C189"/>
    <mergeCell ref="B190:B191"/>
    <mergeCell ref="C190:C191"/>
    <mergeCell ref="B192:B193"/>
    <mergeCell ref="C192:C193"/>
    <mergeCell ref="BE177:BE181"/>
    <mergeCell ref="E178:BD178"/>
    <mergeCell ref="E180:BD180"/>
    <mergeCell ref="A182:A213"/>
    <mergeCell ref="B182:B183"/>
    <mergeCell ref="C182:C183"/>
    <mergeCell ref="B184:B185"/>
    <mergeCell ref="C184:C185"/>
    <mergeCell ref="B186:B187"/>
    <mergeCell ref="C186:C187"/>
    <mergeCell ref="AE177:AH177"/>
    <mergeCell ref="AJ177:AL177"/>
    <mergeCell ref="AN177:AQ177"/>
    <mergeCell ref="AR177:AU177"/>
    <mergeCell ref="AW177:AY177"/>
    <mergeCell ref="BA177:BD177"/>
    <mergeCell ref="E177:H177"/>
    <mergeCell ref="J177:L177"/>
    <mergeCell ref="N177:Q177"/>
    <mergeCell ref="R177:U177"/>
    <mergeCell ref="W177:Z177"/>
    <mergeCell ref="AA177:AD177"/>
    <mergeCell ref="B194:B195"/>
    <mergeCell ref="C194:C195"/>
    <mergeCell ref="B168:B169"/>
    <mergeCell ref="C168:C169"/>
    <mergeCell ref="A173:D173"/>
    <mergeCell ref="A174:D174"/>
    <mergeCell ref="A177:A181"/>
    <mergeCell ref="B177:B181"/>
    <mergeCell ref="C177:C181"/>
    <mergeCell ref="D177:D181"/>
    <mergeCell ref="B160:B161"/>
    <mergeCell ref="C160:C161"/>
    <mergeCell ref="B164:B165"/>
    <mergeCell ref="C164:C165"/>
    <mergeCell ref="B166:B167"/>
    <mergeCell ref="C166:C167"/>
    <mergeCell ref="B154:B155"/>
    <mergeCell ref="C154:C155"/>
    <mergeCell ref="B156:B157"/>
    <mergeCell ref="C156:C157"/>
    <mergeCell ref="B158:B159"/>
    <mergeCell ref="C158:C159"/>
    <mergeCell ref="B148:B149"/>
    <mergeCell ref="C148:C149"/>
    <mergeCell ref="B150:B151"/>
    <mergeCell ref="C150:C151"/>
    <mergeCell ref="B152:B153"/>
    <mergeCell ref="C152:C153"/>
    <mergeCell ref="B144:B145"/>
    <mergeCell ref="C144:C145"/>
    <mergeCell ref="B146:B147"/>
    <mergeCell ref="C146:C147"/>
    <mergeCell ref="B136:B137"/>
    <mergeCell ref="C136:C137"/>
    <mergeCell ref="B138:B139"/>
    <mergeCell ref="C138:C139"/>
    <mergeCell ref="B140:B141"/>
    <mergeCell ref="C140:C141"/>
    <mergeCell ref="BE125:BE129"/>
    <mergeCell ref="E126:BD126"/>
    <mergeCell ref="E128:BD128"/>
    <mergeCell ref="A130:A171"/>
    <mergeCell ref="B130:B131"/>
    <mergeCell ref="C130:C131"/>
    <mergeCell ref="B132:B133"/>
    <mergeCell ref="C132:C133"/>
    <mergeCell ref="B134:B135"/>
    <mergeCell ref="C134:C135"/>
    <mergeCell ref="AE125:AH125"/>
    <mergeCell ref="AJ125:AL125"/>
    <mergeCell ref="AN125:AQ125"/>
    <mergeCell ref="AR125:AU125"/>
    <mergeCell ref="AW125:AY125"/>
    <mergeCell ref="BA125:BD125"/>
    <mergeCell ref="E125:H125"/>
    <mergeCell ref="J125:L125"/>
    <mergeCell ref="N125:Q125"/>
    <mergeCell ref="R125:U125"/>
    <mergeCell ref="W125:Z125"/>
    <mergeCell ref="AA125:AD125"/>
    <mergeCell ref="B142:B143"/>
    <mergeCell ref="C142:C143"/>
    <mergeCell ref="B115:B116"/>
    <mergeCell ref="C115:C116"/>
    <mergeCell ref="A120:D120"/>
    <mergeCell ref="A121:D121"/>
    <mergeCell ref="A125:A129"/>
    <mergeCell ref="B125:B129"/>
    <mergeCell ref="C125:C129"/>
    <mergeCell ref="D125:D129"/>
    <mergeCell ref="B109:B110"/>
    <mergeCell ref="C109:C110"/>
    <mergeCell ref="B111:B112"/>
    <mergeCell ref="C111:C112"/>
    <mergeCell ref="B113:B114"/>
    <mergeCell ref="C113:C114"/>
    <mergeCell ref="B87:B88"/>
    <mergeCell ref="C87:C88"/>
    <mergeCell ref="B89:B90"/>
    <mergeCell ref="C89:C90"/>
    <mergeCell ref="B103:B104"/>
    <mergeCell ref="C103:C104"/>
    <mergeCell ref="B105:B106"/>
    <mergeCell ref="C105:C106"/>
    <mergeCell ref="B107:B108"/>
    <mergeCell ref="C107:C108"/>
    <mergeCell ref="B97:B98"/>
    <mergeCell ref="C97:C98"/>
    <mergeCell ref="B99:B100"/>
    <mergeCell ref="C99:C100"/>
    <mergeCell ref="B101:B102"/>
    <mergeCell ref="C101:C102"/>
    <mergeCell ref="B79:B80"/>
    <mergeCell ref="C79:C80"/>
    <mergeCell ref="B81:B82"/>
    <mergeCell ref="C81:C82"/>
    <mergeCell ref="B83:B84"/>
    <mergeCell ref="C83:C84"/>
    <mergeCell ref="A69:A118"/>
    <mergeCell ref="B69:B70"/>
    <mergeCell ref="C69:C70"/>
    <mergeCell ref="B71:B72"/>
    <mergeCell ref="C71:C72"/>
    <mergeCell ref="B73:B76"/>
    <mergeCell ref="C73:C74"/>
    <mergeCell ref="C75:C76"/>
    <mergeCell ref="B77:B78"/>
    <mergeCell ref="C77:C78"/>
    <mergeCell ref="B91:B92"/>
    <mergeCell ref="C91:C92"/>
    <mergeCell ref="B93:B94"/>
    <mergeCell ref="C93:C94"/>
    <mergeCell ref="B95:B96"/>
    <mergeCell ref="C95:C96"/>
    <mergeCell ref="B85:B86"/>
    <mergeCell ref="C85:C86"/>
    <mergeCell ref="AR64:AU64"/>
    <mergeCell ref="AW64:AY64"/>
    <mergeCell ref="BA64:BD64"/>
    <mergeCell ref="BE64:BE68"/>
    <mergeCell ref="E65:BD65"/>
    <mergeCell ref="E67:BD67"/>
    <mergeCell ref="N64:Q64"/>
    <mergeCell ref="R64:U64"/>
    <mergeCell ref="W64:Y64"/>
    <mergeCell ref="AA64:AC64"/>
    <mergeCell ref="AE64:AH64"/>
    <mergeCell ref="AJ64:AL64"/>
    <mergeCell ref="A59:C59"/>
    <mergeCell ref="A60:D60"/>
    <mergeCell ref="A61:D61"/>
    <mergeCell ref="A63:AQ63"/>
    <mergeCell ref="A64:A68"/>
    <mergeCell ref="B64:B68"/>
    <mergeCell ref="C64:C68"/>
    <mergeCell ref="D64:D68"/>
    <mergeCell ref="E64:H64"/>
    <mergeCell ref="J64:L64"/>
    <mergeCell ref="AN64:AQ64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41:B42"/>
    <mergeCell ref="C41:C42"/>
    <mergeCell ref="B43:B44"/>
    <mergeCell ref="C43:C44"/>
    <mergeCell ref="B29:B30"/>
    <mergeCell ref="C29:C30"/>
    <mergeCell ref="B31:B32"/>
    <mergeCell ref="C31:C32"/>
    <mergeCell ref="B33:B38"/>
    <mergeCell ref="C33:C34"/>
    <mergeCell ref="C35:C36"/>
    <mergeCell ref="C37:C38"/>
    <mergeCell ref="A7:A48"/>
    <mergeCell ref="B7:B8"/>
    <mergeCell ref="C7:C8"/>
    <mergeCell ref="B9:B10"/>
    <mergeCell ref="C9:C10"/>
    <mergeCell ref="B11:B14"/>
    <mergeCell ref="C11:C12"/>
    <mergeCell ref="C13:C14"/>
    <mergeCell ref="B15:B16"/>
    <mergeCell ref="C15:C16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39:B40"/>
    <mergeCell ref="C39:C40"/>
    <mergeCell ref="AV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1:M1"/>
    <mergeCell ref="A2:A6"/>
    <mergeCell ref="B2:B6"/>
    <mergeCell ref="C2:C6"/>
    <mergeCell ref="D2:D6"/>
    <mergeCell ref="E2:H2"/>
    <mergeCell ref="I2:L2"/>
    <mergeCell ref="AN2:AP2"/>
    <mergeCell ref="AR2:AU2"/>
  </mergeCells>
  <pageMargins left="0.2" right="0.2" top="0.24" bottom="0.17" header="0.24" footer="0.24"/>
  <pageSetup paperSize="9" scale="55" orientation="landscape" r:id="rId1"/>
  <headerFooter alignWithMargins="0"/>
  <rowBreaks count="1" manualBreakCount="1">
    <brk id="6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Календарный график </vt:lpstr>
      <vt:lpstr>Титульный лист</vt:lpstr>
      <vt:lpstr>Сводные данные</vt:lpstr>
      <vt:lpstr>Сводные данные </vt:lpstr>
      <vt:lpstr>Уч.план нов.форм.</vt:lpstr>
      <vt:lpstr>Календарный график  </vt:lpstr>
      <vt:lpstr>'Календарный график '!Область_печати</vt:lpstr>
      <vt:lpstr>'Календарный график 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2021-09-08T08:34:59Z</cp:lastPrinted>
  <dcterms:created xsi:type="dcterms:W3CDTF">1996-10-08T23:32:33Z</dcterms:created>
  <dcterms:modified xsi:type="dcterms:W3CDTF">2022-02-02T07:11:58Z</dcterms:modified>
</cp:coreProperties>
</file>